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zurita\Desktop\FICHAS 2023\FICHAS REVISADAS CZURITA ABRIL2023\Fichas Cultivos Area Lautaro 2023-2024\"/>
    </mc:Choice>
  </mc:AlternateContent>
  <bookViews>
    <workbookView xWindow="0" yWindow="0" windowWidth="28800" windowHeight="12435"/>
  </bookViews>
  <sheets>
    <sheet name="Trigo Primavera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5" i="1" l="1"/>
  <c r="G59" i="1"/>
  <c r="G58" i="1"/>
  <c r="G57" i="1"/>
  <c r="G56" i="1"/>
  <c r="G55" i="1"/>
  <c r="G54" i="1"/>
  <c r="G53" i="1"/>
  <c r="G52" i="1"/>
  <c r="G51" i="1"/>
  <c r="G49" i="1"/>
  <c r="G48" i="1"/>
  <c r="G47" i="1"/>
  <c r="G42" i="1"/>
  <c r="G41" i="1"/>
  <c r="G40" i="1"/>
  <c r="G39" i="1"/>
  <c r="G38" i="1"/>
  <c r="G37" i="1"/>
  <c r="G36" i="1"/>
  <c r="G35" i="1"/>
  <c r="G34" i="1"/>
  <c r="G33" i="1"/>
  <c r="G32" i="1"/>
  <c r="G31" i="1"/>
  <c r="E66" i="1" l="1"/>
  <c r="D66" i="1" l="1"/>
  <c r="G12" i="1" l="1"/>
  <c r="G66" i="1" l="1"/>
  <c r="G64" i="1" l="1"/>
  <c r="G67" i="1" s="1"/>
  <c r="G21" i="1" l="1"/>
  <c r="C90" i="1" l="1"/>
  <c r="G60" i="1" l="1"/>
  <c r="C87" i="1" l="1"/>
  <c r="G72" i="1" l="1"/>
  <c r="G22" i="1" l="1"/>
  <c r="C86" i="1" s="1"/>
  <c r="G43" i="1"/>
  <c r="C88" i="1" s="1"/>
  <c r="C89" i="1" l="1"/>
  <c r="G69" i="1"/>
  <c r="G70" i="1" s="1"/>
  <c r="C91" i="1" s="1"/>
  <c r="G71" i="1" l="1"/>
  <c r="C97" i="1" s="1"/>
  <c r="C92" i="1"/>
  <c r="D91" i="1" s="1"/>
  <c r="G73" i="1" l="1"/>
  <c r="E97" i="1"/>
  <c r="D97" i="1"/>
  <c r="D88" i="1"/>
  <c r="D90" i="1"/>
  <c r="D86" i="1"/>
  <c r="D89" i="1"/>
  <c r="D92" i="1" l="1"/>
</calcChain>
</file>

<file path=xl/sharedStrings.xml><?xml version="1.0" encoding="utf-8"?>
<sst xmlns="http://schemas.openxmlformats.org/spreadsheetml/2006/main" count="179" uniqueCount="109">
  <si>
    <t>RUBRO O CULTIVO</t>
  </si>
  <si>
    <t>Trigo de Primavera</t>
  </si>
  <si>
    <t>RENDIMIENTO (qqm/Há.)</t>
  </si>
  <si>
    <t>VARIEDAD</t>
  </si>
  <si>
    <t>Crac Baer</t>
  </si>
  <si>
    <t>FECHA ESTIMADA  PRECIO VENTA</t>
  </si>
  <si>
    <t>NIVEL TECNOLÓGICO</t>
  </si>
  <si>
    <t>Medio</t>
  </si>
  <si>
    <t>PRECIO ESPERADO ($/qqm)</t>
  </si>
  <si>
    <t>REGIÓN</t>
  </si>
  <si>
    <t>Araucania</t>
  </si>
  <si>
    <t>INGRESO ESPERADO, con IVA ($)</t>
  </si>
  <si>
    <t>AGENCIA DE ÁREA</t>
  </si>
  <si>
    <t>DESTINO PRODUCCION</t>
  </si>
  <si>
    <t>Molinos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</si>
  <si>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</si>
  <si>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</si>
  <si>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</si>
  <si>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</si>
  <si>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</si>
  <si>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</si>
  <si>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</si>
  <si>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</si>
  <si>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</si>
  <si>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</si>
  <si>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</si>
  <si>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</si>
  <si>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</si>
  <si>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Agosto-Septiembre</t>
  </si>
  <si>
    <t>Septiembre-Octubre</t>
  </si>
  <si>
    <t>Subtotal Jornadas Hombre</t>
  </si>
  <si>
    <t>JORNADAS ANIMAL</t>
  </si>
  <si>
    <t>Subtotal Jornadas Animal</t>
  </si>
  <si>
    <t>MAQUINARIA</t>
  </si>
  <si>
    <t>Julio-Agosto</t>
  </si>
  <si>
    <t>Vibrocultivador</t>
  </si>
  <si>
    <t>Cosecha</t>
  </si>
  <si>
    <t>Subtotal Costo Maquinaria</t>
  </si>
  <si>
    <t>INSUMOS</t>
  </si>
  <si>
    <t>Insumos</t>
  </si>
  <si>
    <t>Unidad (Kg/l/u)</t>
  </si>
  <si>
    <t>Cantidad (Kg/l/u)</t>
  </si>
  <si>
    <t>Semilla de Trigo</t>
  </si>
  <si>
    <t>Propizol 25 EC</t>
  </si>
  <si>
    <t>Octubre-Noviembre</t>
  </si>
  <si>
    <t>CAN 27</t>
  </si>
  <si>
    <t>OTROS</t>
  </si>
  <si>
    <t>Subtotal Insumos</t>
  </si>
  <si>
    <t>Item</t>
  </si>
  <si>
    <t>junio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</si>
  <si>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</si>
  <si>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</si>
  <si>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</si>
  <si>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</si>
  <si>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</si>
  <si>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</si>
  <si>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</si>
  <si>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</si>
  <si>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</si>
  <si>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</si>
  <si>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</si>
  <si>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</si>
  <si>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</si>
  <si>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</si>
  <si>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</si>
  <si>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</si>
  <si>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</si>
  <si>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</si>
  <si>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</si>
  <si>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</si>
  <si>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</si>
  <si>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ESCENARIOS COSTO UNITARIO  ($/qqm)</t>
  </si>
  <si>
    <t>Costo unitario ($/qqm) (*)</t>
  </si>
  <si>
    <t>(*): Este valor representa el valor mìnimo de venta del producto</t>
  </si>
  <si>
    <t>u</t>
  </si>
  <si>
    <t>JM</t>
  </si>
  <si>
    <t>Febrero</t>
  </si>
  <si>
    <t>Analisis de suelo</t>
  </si>
  <si>
    <t>$/há</t>
  </si>
  <si>
    <t>COSTO TOTAL/há.</t>
  </si>
  <si>
    <t>NPK (mezcla 7-27-11)</t>
  </si>
  <si>
    <t>Sequía- Heladas, viento</t>
  </si>
  <si>
    <t>Rendimiento (qqm/hÁ)</t>
  </si>
  <si>
    <t>Desinfeccion de semilla</t>
  </si>
  <si>
    <t>Aplicación Barbecho Químico</t>
  </si>
  <si>
    <t>Rastraje (1)</t>
  </si>
  <si>
    <t>Rastraje (2)</t>
  </si>
  <si>
    <t xml:space="preserve">Siembra </t>
  </si>
  <si>
    <t>Rodon</t>
  </si>
  <si>
    <t>Aplicación Pre-emergente</t>
  </si>
  <si>
    <t>Aplicación Post-emergente</t>
  </si>
  <si>
    <t>Aplicación Nitrogeno</t>
  </si>
  <si>
    <t>Aplicación Control Hoja Ancha</t>
  </si>
  <si>
    <t>Aplicación Insecticida/Fungicida</t>
  </si>
  <si>
    <t>kg</t>
  </si>
  <si>
    <t>Real Top</t>
  </si>
  <si>
    <t>l</t>
  </si>
  <si>
    <t>Punto 600 FS</t>
  </si>
  <si>
    <t>Bacara Forte 360 SC</t>
  </si>
  <si>
    <t>Falcon Gold</t>
  </si>
  <si>
    <t>Ajax 50 WP</t>
  </si>
  <si>
    <t>MCPA 750 SL</t>
  </si>
  <si>
    <t>Engeo 247 ZC</t>
  </si>
  <si>
    <t>Muriato K</t>
  </si>
  <si>
    <t>Sacos</t>
  </si>
  <si>
    <t>Seguro Agricola</t>
  </si>
  <si>
    <t>Rango Full SL</t>
  </si>
  <si>
    <t>LAUTARO</t>
  </si>
  <si>
    <t>LAUTARO - PERQUENCO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</si>
</sst>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 * #,##0.00_ ;_ * \-#,##0.00_ ;_ * &quot;-&quot;??_ ;_ @_ "/>
    <numFmt numFmtId="164" formatCode="_-* #,##0.00_-;\-* #,##0.00_-;_-* &quot;-&quot;??_-;_-@_-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_-* #,##0_-;\-* #,##0_-;_-* &quot;-&quot;??_-;_-@_-"/>
    <numFmt numFmtId="168" formatCode="_-* #,##0.0_-;\-* #,##0.0_-;_-* &quot;-&quot;??_-;_-@_-"/>
    <numFmt numFmtId="169" formatCode="0.000"/>
    <numFmt numFmtId="170" formatCode="#,##0.0"/>
  </numFmts>
  <fonts count="22" x14ac:knownFonts="1">
    <font>
      <sz val="11"/>
      <color indexed="8"/>
      <name val="Calibri"/>
    </font>
    <font>
      <b/>
      <sz val="9"/>
      <color indexed="9"/>
      <name val="Calibri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name val="Arial"/>
      <family val="2"/>
    </font>
    <font>
      <b/>
      <sz val="8"/>
      <color indexed="15"/>
      <name val="Arial Narrow"/>
      <family val="2"/>
    </font>
    <font>
      <b/>
      <sz val="8"/>
      <color indexed="8"/>
      <name val="Arial Narrow"/>
      <family val="2"/>
    </font>
    <font>
      <sz val="8"/>
      <color indexed="8"/>
      <name val="Arial Narrow"/>
      <family val="2"/>
    </font>
    <font>
      <b/>
      <sz val="8"/>
      <color indexed="9"/>
      <name val="Arial Narrow"/>
      <family val="2"/>
    </font>
    <font>
      <sz val="8"/>
      <color theme="1"/>
      <name val="Arial Narrow"/>
      <family val="2"/>
    </font>
    <font>
      <sz val="8"/>
      <color indexed="9"/>
      <name val="Arial Narrow"/>
      <family val="2"/>
    </font>
    <font>
      <b/>
      <i/>
      <sz val="8"/>
      <color indexed="9"/>
      <name val="Arial Narrow"/>
      <family val="2"/>
    </font>
    <font>
      <sz val="8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61">
    <border>
      <left/>
      <right/>
      <top/>
      <bottom/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4">
    <xf numFmtId="0" fontId="0" fillId="0" borderId="0" applyNumberFormat="0" applyFill="0" applyBorder="0" applyProtection="0"/>
    <xf numFmtId="43" fontId="11" fillId="0" borderId="0" applyFont="0" applyFill="0" applyBorder="0" applyAlignment="0" applyProtection="0"/>
    <xf numFmtId="164" fontId="12" fillId="0" borderId="2" applyFont="0" applyFill="0" applyBorder="0" applyAlignment="0" applyProtection="0"/>
    <xf numFmtId="0" fontId="13" fillId="0" borderId="2"/>
  </cellStyleXfs>
  <cellXfs count="176">
    <xf numFmtId="0" fontId="0" fillId="0" borderId="0" xfId="0"/>
    <xf numFmtId="0" fontId="0" fillId="0" borderId="0" xfId="0" applyNumberFormat="1"/>
    <xf numFmtId="0" fontId="7" fillId="6" borderId="2" xfId="0" applyFont="1" applyFill="1" applyBorder="1"/>
    <xf numFmtId="0" fontId="2" fillId="6" borderId="1" xfId="0" applyFont="1" applyFill="1" applyBorder="1" applyAlignment="1">
      <alignment vertical="center"/>
    </xf>
    <xf numFmtId="0" fontId="2" fillId="6" borderId="2" xfId="0" applyFont="1" applyFill="1" applyBorder="1" applyAlignment="1">
      <alignment vertical="center"/>
    </xf>
    <xf numFmtId="165" fontId="1" fillId="2" borderId="2" xfId="0" applyNumberFormat="1" applyFont="1" applyFill="1" applyBorder="1" applyAlignment="1">
      <alignment vertical="center"/>
    </xf>
    <xf numFmtId="165" fontId="9" fillId="2" borderId="2" xfId="0" applyNumberFormat="1" applyFont="1" applyFill="1" applyBorder="1" applyAlignment="1">
      <alignment vertical="center"/>
    </xf>
    <xf numFmtId="0" fontId="7" fillId="2" borderId="2" xfId="0" applyFont="1" applyFill="1" applyBorder="1"/>
    <xf numFmtId="49" fontId="0" fillId="2" borderId="2" xfId="0" applyNumberForma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8" fillId="2" borderId="2" xfId="0" applyFont="1" applyFill="1" applyBorder="1" applyAlignment="1">
      <alignment vertical="center"/>
    </xf>
    <xf numFmtId="0" fontId="7" fillId="2" borderId="2" xfId="0" applyFont="1" applyFill="1" applyBorder="1" applyAlignment="1">
      <alignment vertical="center"/>
    </xf>
    <xf numFmtId="49" fontId="7" fillId="2" borderId="2" xfId="0" applyNumberFormat="1" applyFont="1" applyFill="1" applyBorder="1" applyAlignment="1">
      <alignment vertical="center"/>
    </xf>
    <xf numFmtId="49" fontId="5" fillId="2" borderId="9" xfId="0" applyNumberFormat="1" applyFont="1" applyFill="1" applyBorder="1" applyAlignment="1">
      <alignment vertical="center"/>
    </xf>
    <xf numFmtId="0" fontId="7" fillId="2" borderId="10" xfId="0" applyFont="1" applyFill="1" applyBorder="1"/>
    <xf numFmtId="0" fontId="7" fillId="2" borderId="11" xfId="0" applyFont="1" applyFill="1" applyBorder="1"/>
    <xf numFmtId="49" fontId="7" fillId="2" borderId="12" xfId="0" applyNumberFormat="1" applyFont="1" applyFill="1" applyBorder="1" applyAlignment="1">
      <alignment vertical="center"/>
    </xf>
    <xf numFmtId="0" fontId="7" fillId="2" borderId="13" xfId="0" applyFont="1" applyFill="1" applyBorder="1"/>
    <xf numFmtId="49" fontId="7" fillId="2" borderId="14" xfId="0" applyNumberFormat="1" applyFont="1" applyFill="1" applyBorder="1" applyAlignment="1">
      <alignment vertical="center"/>
    </xf>
    <xf numFmtId="0" fontId="7" fillId="2" borderId="15" xfId="0" applyFont="1" applyFill="1" applyBorder="1"/>
    <xf numFmtId="0" fontId="7" fillId="2" borderId="16" xfId="0" applyFont="1" applyFill="1" applyBorder="1"/>
    <xf numFmtId="0" fontId="5" fillId="6" borderId="2" xfId="0" applyFont="1" applyFill="1" applyBorder="1" applyAlignment="1">
      <alignment vertical="center"/>
    </xf>
    <xf numFmtId="0" fontId="2" fillId="8" borderId="1" xfId="0" applyFont="1" applyFill="1" applyBorder="1" applyAlignment="1">
      <alignment vertical="center"/>
    </xf>
    <xf numFmtId="49" fontId="10" fillId="8" borderId="2" xfId="0" applyNumberFormat="1" applyFont="1" applyFill="1" applyBorder="1" applyAlignment="1">
      <alignment vertical="center"/>
    </xf>
    <xf numFmtId="0" fontId="2" fillId="8" borderId="2" xfId="0" applyFont="1" applyFill="1" applyBorder="1" applyAlignment="1">
      <alignment vertical="center"/>
    </xf>
    <xf numFmtId="0" fontId="2" fillId="8" borderId="17" xfId="0" applyFont="1" applyFill="1" applyBorder="1" applyAlignment="1">
      <alignment vertical="center"/>
    </xf>
    <xf numFmtId="49" fontId="5" fillId="7" borderId="18" xfId="0" applyNumberFormat="1" applyFont="1" applyFill="1" applyBorder="1" applyAlignment="1">
      <alignment vertical="center"/>
    </xf>
    <xf numFmtId="0" fontId="5" fillId="7" borderId="19" xfId="0" applyNumberFormat="1" applyFont="1" applyFill="1" applyBorder="1" applyAlignment="1">
      <alignment vertical="center"/>
    </xf>
    <xf numFmtId="0" fontId="5" fillId="7" borderId="20" xfId="0" applyNumberFormat="1" applyFont="1" applyFill="1" applyBorder="1" applyAlignment="1">
      <alignment vertical="center"/>
    </xf>
    <xf numFmtId="0" fontId="0" fillId="0" borderId="2" xfId="0" applyNumberFormat="1" applyBorder="1"/>
    <xf numFmtId="0" fontId="0" fillId="2" borderId="25" xfId="0" applyFill="1" applyBorder="1"/>
    <xf numFmtId="0" fontId="0" fillId="2" borderId="26" xfId="0" applyFill="1" applyBorder="1"/>
    <xf numFmtId="0" fontId="0" fillId="2" borderId="27" xfId="0" applyFill="1" applyBorder="1"/>
    <xf numFmtId="0" fontId="0" fillId="2" borderId="29" xfId="0" applyFill="1" applyBorder="1"/>
    <xf numFmtId="0" fontId="0" fillId="2" borderId="33" xfId="0" applyFill="1" applyBorder="1"/>
    <xf numFmtId="49" fontId="5" fillId="7" borderId="53" xfId="0" applyNumberFormat="1" applyFont="1" applyFill="1" applyBorder="1" applyAlignment="1">
      <alignment vertical="center"/>
    </xf>
    <xf numFmtId="166" fontId="5" fillId="7" borderId="54" xfId="0" applyNumberFormat="1" applyFont="1" applyFill="1" applyBorder="1" applyAlignment="1">
      <alignment vertical="center"/>
    </xf>
    <xf numFmtId="0" fontId="0" fillId="2" borderId="56" xfId="0" applyFill="1" applyBorder="1"/>
    <xf numFmtId="166" fontId="5" fillId="7" borderId="55" xfId="0" applyNumberFormat="1" applyFont="1" applyFill="1" applyBorder="1" applyAlignment="1">
      <alignment vertical="center"/>
    </xf>
    <xf numFmtId="0" fontId="16" fillId="8" borderId="8" xfId="0" applyFont="1" applyFill="1" applyBorder="1"/>
    <xf numFmtId="49" fontId="15" fillId="7" borderId="4" xfId="0" applyNumberFormat="1" applyFont="1" applyFill="1" applyBorder="1" applyAlignment="1">
      <alignment vertical="center"/>
    </xf>
    <xf numFmtId="49" fontId="15" fillId="7" borderId="3" xfId="0" applyNumberFormat="1" applyFont="1" applyFill="1" applyBorder="1" applyAlignment="1">
      <alignment vertical="center"/>
    </xf>
    <xf numFmtId="49" fontId="16" fillId="7" borderId="5" xfId="0" applyNumberFormat="1" applyFont="1" applyFill="1" applyBorder="1"/>
    <xf numFmtId="49" fontId="15" fillId="2" borderId="51" xfId="0" applyNumberFormat="1" applyFont="1" applyFill="1" applyBorder="1" applyAlignment="1">
      <alignment vertical="center"/>
    </xf>
    <xf numFmtId="3" fontId="15" fillId="2" borderId="30" xfId="0" applyNumberFormat="1" applyFont="1" applyFill="1" applyBorder="1" applyAlignment="1">
      <alignment vertical="center"/>
    </xf>
    <xf numFmtId="9" fontId="16" fillId="2" borderId="52" xfId="0" applyNumberFormat="1" applyFont="1" applyFill="1" applyBorder="1"/>
    <xf numFmtId="0" fontId="15" fillId="2" borderId="30" xfId="0" applyNumberFormat="1" applyFont="1" applyFill="1" applyBorder="1" applyAlignment="1">
      <alignment vertical="center"/>
    </xf>
    <xf numFmtId="166" fontId="15" fillId="2" borderId="30" xfId="0" applyNumberFormat="1" applyFont="1" applyFill="1" applyBorder="1" applyAlignment="1">
      <alignment vertical="center"/>
    </xf>
    <xf numFmtId="49" fontId="15" fillId="7" borderId="53" xfId="0" applyNumberFormat="1" applyFont="1" applyFill="1" applyBorder="1" applyAlignment="1">
      <alignment vertical="center"/>
    </xf>
    <xf numFmtId="166" fontId="15" fillId="7" borderId="54" xfId="0" applyNumberFormat="1" applyFont="1" applyFill="1" applyBorder="1" applyAlignment="1">
      <alignment vertical="center"/>
    </xf>
    <xf numFmtId="9" fontId="15" fillId="7" borderId="55" xfId="0" applyNumberFormat="1" applyFont="1" applyFill="1" applyBorder="1" applyAlignment="1">
      <alignment vertical="center"/>
    </xf>
    <xf numFmtId="0" fontId="0" fillId="0" borderId="29" xfId="0" applyFill="1" applyBorder="1"/>
    <xf numFmtId="0" fontId="0" fillId="0" borderId="0" xfId="0" applyNumberFormat="1" applyFill="1"/>
    <xf numFmtId="0" fontId="0" fillId="0" borderId="0" xfId="0" applyFill="1"/>
    <xf numFmtId="0" fontId="11" fillId="0" borderId="0" xfId="0" applyNumberFormat="1" applyFont="1" applyFill="1"/>
    <xf numFmtId="49" fontId="17" fillId="3" borderId="23" xfId="0" applyNumberFormat="1" applyFont="1" applyFill="1" applyBorder="1" applyAlignment="1">
      <alignment vertical="center" wrapText="1"/>
    </xf>
    <xf numFmtId="0" fontId="16" fillId="2" borderId="24" xfId="0" applyFont="1" applyFill="1" applyBorder="1"/>
    <xf numFmtId="49" fontId="16" fillId="2" borderId="23" xfId="0" applyNumberFormat="1" applyFont="1" applyFill="1" applyBorder="1" applyAlignment="1">
      <alignment vertical="center" wrapText="1"/>
    </xf>
    <xf numFmtId="49" fontId="16" fillId="2" borderId="23" xfId="0" applyNumberFormat="1" applyFont="1" applyFill="1" applyBorder="1"/>
    <xf numFmtId="0" fontId="16" fillId="2" borderId="23" xfId="0" applyFont="1" applyFill="1" applyBorder="1"/>
    <xf numFmtId="0" fontId="18" fillId="0" borderId="23" xfId="0" applyFont="1" applyBorder="1" applyAlignment="1">
      <alignment horizontal="left"/>
    </xf>
    <xf numFmtId="0" fontId="16" fillId="2" borderId="22" xfId="0" applyFont="1" applyFill="1" applyBorder="1" applyAlignment="1">
      <alignment wrapText="1"/>
    </xf>
    <xf numFmtId="14" fontId="16" fillId="2" borderId="22" xfId="0" applyNumberFormat="1" applyFont="1" applyFill="1" applyBorder="1"/>
    <xf numFmtId="0" fontId="16" fillId="2" borderId="28" xfId="0" applyFont="1" applyFill="1" applyBorder="1"/>
    <xf numFmtId="0" fontId="16" fillId="2" borderId="22" xfId="0" applyFont="1" applyFill="1" applyBorder="1"/>
    <xf numFmtId="0" fontId="16" fillId="2" borderId="22" xfId="0" applyFont="1" applyFill="1" applyBorder="1" applyAlignment="1">
      <alignment horizontal="justify" wrapText="1"/>
    </xf>
    <xf numFmtId="0" fontId="16" fillId="2" borderId="31" xfId="0" applyFont="1" applyFill="1" applyBorder="1"/>
    <xf numFmtId="0" fontId="16" fillId="2" borderId="32" xfId="0" applyFont="1" applyFill="1" applyBorder="1" applyAlignment="1">
      <alignment horizontal="left"/>
    </xf>
    <xf numFmtId="0" fontId="16" fillId="2" borderId="32" xfId="0" applyFont="1" applyFill="1" applyBorder="1"/>
    <xf numFmtId="49" fontId="17" fillId="5" borderId="34" xfId="0" applyNumberFormat="1" applyFont="1" applyFill="1" applyBorder="1" applyAlignment="1">
      <alignment vertical="center"/>
    </xf>
    <xf numFmtId="0" fontId="16" fillId="2" borderId="35" xfId="0" applyFont="1" applyFill="1" applyBorder="1" applyAlignment="1">
      <alignment vertical="center"/>
    </xf>
    <xf numFmtId="0" fontId="16" fillId="2" borderId="28" xfId="0" applyFont="1" applyFill="1" applyBorder="1" applyAlignment="1">
      <alignment vertical="center"/>
    </xf>
    <xf numFmtId="49" fontId="17" fillId="3" borderId="30" xfId="0" applyNumberFormat="1" applyFont="1" applyFill="1" applyBorder="1" applyAlignment="1">
      <alignment horizontal="center" vertical="center" wrapText="1"/>
    </xf>
    <xf numFmtId="3" fontId="21" fillId="0" borderId="36" xfId="0" applyNumberFormat="1" applyFont="1" applyBorder="1" applyAlignment="1">
      <alignment horizontal="center"/>
    </xf>
    <xf numFmtId="3" fontId="21" fillId="0" borderId="36" xfId="0" applyNumberFormat="1" applyFont="1" applyBorder="1"/>
    <xf numFmtId="49" fontId="19" fillId="3" borderId="30" xfId="0" applyNumberFormat="1" applyFont="1" applyFill="1" applyBorder="1" applyAlignment="1">
      <alignment vertical="center"/>
    </xf>
    <xf numFmtId="0" fontId="19" fillId="3" borderId="30" xfId="0" applyFont="1" applyFill="1" applyBorder="1" applyAlignment="1">
      <alignment horizontal="center" vertical="center"/>
    </xf>
    <xf numFmtId="3" fontId="16" fillId="2" borderId="32" xfId="0" applyNumberFormat="1" applyFont="1" applyFill="1" applyBorder="1"/>
    <xf numFmtId="49" fontId="17" fillId="5" borderId="37" xfId="0" applyNumberFormat="1" applyFont="1" applyFill="1" applyBorder="1" applyAlignment="1">
      <alignment vertical="center"/>
    </xf>
    <xf numFmtId="0" fontId="16" fillId="2" borderId="38" xfId="0" applyFont="1" applyFill="1" applyBorder="1" applyAlignment="1">
      <alignment horizontal="center" vertical="center"/>
    </xf>
    <xf numFmtId="0" fontId="16" fillId="2" borderId="39" xfId="0" applyFont="1" applyFill="1" applyBorder="1" applyAlignment="1">
      <alignment horizontal="center" vertical="center"/>
    </xf>
    <xf numFmtId="0" fontId="16" fillId="2" borderId="39" xfId="0" applyFont="1" applyFill="1" applyBorder="1" applyAlignment="1">
      <alignment vertical="center"/>
    </xf>
    <xf numFmtId="49" fontId="17" fillId="3" borderId="37" xfId="0" applyNumberFormat="1" applyFont="1" applyFill="1" applyBorder="1" applyAlignment="1">
      <alignment horizontal="center" vertical="center"/>
    </xf>
    <xf numFmtId="49" fontId="17" fillId="3" borderId="37" xfId="0" applyNumberFormat="1" applyFont="1" applyFill="1" applyBorder="1" applyAlignment="1">
      <alignment horizontal="center" vertical="center" wrapText="1"/>
    </xf>
    <xf numFmtId="0" fontId="16" fillId="2" borderId="37" xfId="0" applyFont="1" applyFill="1" applyBorder="1" applyAlignment="1">
      <alignment vertical="center"/>
    </xf>
    <xf numFmtId="0" fontId="16" fillId="2" borderId="37" xfId="0" applyFont="1" applyFill="1" applyBorder="1" applyAlignment="1">
      <alignment horizontal="center" vertical="center"/>
    </xf>
    <xf numFmtId="49" fontId="19" fillId="3" borderId="37" xfId="0" applyNumberFormat="1" applyFont="1" applyFill="1" applyBorder="1" applyAlignment="1">
      <alignment vertical="center"/>
    </xf>
    <xf numFmtId="0" fontId="19" fillId="3" borderId="37" xfId="0" applyFont="1" applyFill="1" applyBorder="1" applyAlignment="1">
      <alignment horizontal="center" vertical="center"/>
    </xf>
    <xf numFmtId="0" fontId="19" fillId="3" borderId="37" xfId="0" applyFont="1" applyFill="1" applyBorder="1" applyAlignment="1">
      <alignment vertical="center"/>
    </xf>
    <xf numFmtId="0" fontId="16" fillId="2" borderId="40" xfId="0" applyFont="1" applyFill="1" applyBorder="1"/>
    <xf numFmtId="0" fontId="16" fillId="2" borderId="41" xfId="0" applyFont="1" applyFill="1" applyBorder="1"/>
    <xf numFmtId="3" fontId="16" fillId="2" borderId="41" xfId="0" applyNumberFormat="1" applyFont="1" applyFill="1" applyBorder="1"/>
    <xf numFmtId="49" fontId="17" fillId="3" borderId="34" xfId="0" applyNumberFormat="1" applyFont="1" applyFill="1" applyBorder="1" applyAlignment="1">
      <alignment horizontal="center" vertical="center"/>
    </xf>
    <xf numFmtId="49" fontId="17" fillId="3" borderId="34" xfId="0" applyNumberFormat="1" applyFont="1" applyFill="1" applyBorder="1" applyAlignment="1">
      <alignment horizontal="center" vertical="center" wrapText="1"/>
    </xf>
    <xf numFmtId="3" fontId="21" fillId="0" borderId="36" xfId="0" applyNumberFormat="1" applyFont="1" applyFill="1" applyBorder="1"/>
    <xf numFmtId="3" fontId="21" fillId="0" borderId="36" xfId="0" applyNumberFormat="1" applyFont="1" applyFill="1" applyBorder="1" applyAlignment="1">
      <alignment horizontal="right"/>
    </xf>
    <xf numFmtId="3" fontId="16" fillId="0" borderId="30" xfId="0" applyNumberFormat="1" applyFont="1" applyFill="1" applyBorder="1" applyAlignment="1">
      <alignment horizontal="right" wrapText="1"/>
    </xf>
    <xf numFmtId="3" fontId="18" fillId="0" borderId="36" xfId="0" applyNumberFormat="1" applyFont="1" applyFill="1" applyBorder="1" applyAlignment="1">
      <alignment horizontal="left"/>
    </xf>
    <xf numFmtId="3" fontId="18" fillId="0" borderId="36" xfId="0" applyNumberFormat="1" applyFont="1" applyFill="1" applyBorder="1" applyAlignment="1">
      <alignment horizontal="right"/>
    </xf>
    <xf numFmtId="3" fontId="19" fillId="3" borderId="37" xfId="0" applyNumberFormat="1" applyFont="1" applyFill="1" applyBorder="1" applyAlignment="1">
      <alignment vertical="center"/>
    </xf>
    <xf numFmtId="3" fontId="18" fillId="0" borderId="36" xfId="0" applyNumberFormat="1" applyFont="1" applyBorder="1" applyAlignment="1">
      <alignment horizontal="center"/>
    </xf>
    <xf numFmtId="3" fontId="16" fillId="2" borderId="30" xfId="0" applyNumberFormat="1" applyFont="1" applyFill="1" applyBorder="1"/>
    <xf numFmtId="3" fontId="21" fillId="0" borderId="36" xfId="0" applyNumberFormat="1" applyFont="1" applyBorder="1" applyAlignment="1">
      <alignment wrapText="1"/>
    </xf>
    <xf numFmtId="3" fontId="21" fillId="0" borderId="57" xfId="0" applyNumberFormat="1" applyFont="1" applyBorder="1" applyAlignment="1">
      <alignment horizontal="center"/>
    </xf>
    <xf numFmtId="0" fontId="16" fillId="2" borderId="41" xfId="0" applyFont="1" applyFill="1" applyBorder="1" applyAlignment="1">
      <alignment horizontal="center"/>
    </xf>
    <xf numFmtId="3" fontId="21" fillId="9" borderId="36" xfId="0" applyNumberFormat="1" applyFont="1" applyFill="1" applyBorder="1" applyAlignment="1"/>
    <xf numFmtId="3" fontId="18" fillId="0" borderId="36" xfId="0" applyNumberFormat="1" applyFont="1" applyBorder="1" applyAlignment="1"/>
    <xf numFmtId="49" fontId="19" fillId="3" borderId="42" xfId="0" applyNumberFormat="1" applyFont="1" applyFill="1" applyBorder="1" applyAlignment="1">
      <alignment vertical="center"/>
    </xf>
    <xf numFmtId="0" fontId="19" fillId="3" borderId="42" xfId="0" applyFont="1" applyFill="1" applyBorder="1" applyAlignment="1">
      <alignment horizontal="center" vertical="center"/>
    </xf>
    <xf numFmtId="0" fontId="19" fillId="3" borderId="42" xfId="0" applyFont="1" applyFill="1" applyBorder="1" applyAlignment="1">
      <alignment vertical="center"/>
    </xf>
    <xf numFmtId="3" fontId="19" fillId="3" borderId="42" xfId="0" applyNumberFormat="1" applyFont="1" applyFill="1" applyBorder="1" applyAlignment="1">
      <alignment vertical="center"/>
    </xf>
    <xf numFmtId="0" fontId="16" fillId="2" borderId="43" xfId="0" applyFont="1" applyFill="1" applyBorder="1"/>
    <xf numFmtId="3" fontId="16" fillId="2" borderId="43" xfId="0" applyNumberFormat="1" applyFont="1" applyFill="1" applyBorder="1"/>
    <xf numFmtId="49" fontId="17" fillId="5" borderId="44" xfId="0" applyNumberFormat="1" applyFont="1" applyFill="1" applyBorder="1" applyAlignment="1">
      <alignment vertical="center"/>
    </xf>
    <xf numFmtId="0" fontId="17" fillId="5" borderId="45" xfId="0" applyFont="1" applyFill="1" applyBorder="1" applyAlignment="1">
      <alignment vertical="center"/>
    </xf>
    <xf numFmtId="165" fontId="17" fillId="5" borderId="46" xfId="0" applyNumberFormat="1" applyFont="1" applyFill="1" applyBorder="1" applyAlignment="1">
      <alignment vertical="center"/>
    </xf>
    <xf numFmtId="49" fontId="17" fillId="3" borderId="47" xfId="0" applyNumberFormat="1" applyFont="1" applyFill="1" applyBorder="1" applyAlignment="1">
      <alignment vertical="center"/>
    </xf>
    <xf numFmtId="0" fontId="17" fillId="3" borderId="37" xfId="0" applyFont="1" applyFill="1" applyBorder="1" applyAlignment="1">
      <alignment vertical="center"/>
    </xf>
    <xf numFmtId="165" fontId="17" fillId="3" borderId="48" xfId="0" applyNumberFormat="1" applyFont="1" applyFill="1" applyBorder="1" applyAlignment="1">
      <alignment vertical="center"/>
    </xf>
    <xf numFmtId="49" fontId="17" fillId="5" borderId="47" xfId="0" applyNumberFormat="1" applyFont="1" applyFill="1" applyBorder="1" applyAlignment="1">
      <alignment vertical="center"/>
    </xf>
    <xf numFmtId="0" fontId="17" fillId="5" borderId="37" xfId="0" applyFont="1" applyFill="1" applyBorder="1" applyAlignment="1">
      <alignment vertical="center"/>
    </xf>
    <xf numFmtId="165" fontId="17" fillId="5" borderId="48" xfId="0" applyNumberFormat="1" applyFont="1" applyFill="1" applyBorder="1" applyAlignment="1">
      <alignment vertical="center"/>
    </xf>
    <xf numFmtId="49" fontId="17" fillId="5" borderId="49" xfId="0" applyNumberFormat="1" applyFont="1" applyFill="1" applyBorder="1" applyAlignment="1">
      <alignment vertical="center"/>
    </xf>
    <xf numFmtId="0" fontId="17" fillId="5" borderId="50" xfId="0" applyFont="1" applyFill="1" applyBorder="1" applyAlignment="1">
      <alignment vertical="center"/>
    </xf>
    <xf numFmtId="165" fontId="17" fillId="5" borderId="50" xfId="0" applyNumberFormat="1" applyFont="1" applyFill="1" applyBorder="1" applyAlignment="1">
      <alignment vertical="center"/>
    </xf>
    <xf numFmtId="3" fontId="18" fillId="0" borderId="23" xfId="0" applyNumberFormat="1" applyFont="1" applyBorder="1" applyAlignment="1">
      <alignment horizontal="left"/>
    </xf>
    <xf numFmtId="17" fontId="18" fillId="0" borderId="23" xfId="0" applyNumberFormat="1" applyFont="1" applyBorder="1" applyAlignment="1">
      <alignment horizontal="left"/>
    </xf>
    <xf numFmtId="3" fontId="18" fillId="9" borderId="23" xfId="0" applyNumberFormat="1" applyFont="1" applyFill="1" applyBorder="1" applyAlignment="1">
      <alignment horizontal="left"/>
    </xf>
    <xf numFmtId="167" fontId="18" fillId="0" borderId="23" xfId="1" applyNumberFormat="1" applyFont="1" applyBorder="1" applyAlignment="1"/>
    <xf numFmtId="0" fontId="18" fillId="0" borderId="23" xfId="0" applyFont="1" applyBorder="1" applyAlignment="1">
      <alignment horizontal="left" wrapText="1"/>
    </xf>
    <xf numFmtId="0" fontId="18" fillId="0" borderId="23" xfId="0" applyFont="1" applyFill="1" applyBorder="1" applyAlignment="1">
      <alignment horizontal="left"/>
    </xf>
    <xf numFmtId="0" fontId="18" fillId="9" borderId="23" xfId="0" applyFont="1" applyFill="1" applyBorder="1" applyAlignment="1">
      <alignment horizontal="left"/>
    </xf>
    <xf numFmtId="0" fontId="18" fillId="0" borderId="23" xfId="0" applyFont="1" applyFill="1" applyBorder="1" applyAlignment="1">
      <alignment horizontal="left" wrapText="1"/>
    </xf>
    <xf numFmtId="168" fontId="18" fillId="0" borderId="36" xfId="1" applyNumberFormat="1" applyFont="1" applyBorder="1" applyAlignment="1">
      <alignment horizontal="right"/>
    </xf>
    <xf numFmtId="3" fontId="21" fillId="0" borderId="36" xfId="0" applyNumberFormat="1" applyFont="1" applyBorder="1" applyAlignment="1">
      <alignment horizontal="right"/>
    </xf>
    <xf numFmtId="3" fontId="21" fillId="0" borderId="21" xfId="0" applyNumberFormat="1" applyFont="1" applyBorder="1" applyAlignment="1" applyProtection="1">
      <alignment horizontal="right"/>
      <protection hidden="1"/>
    </xf>
    <xf numFmtId="0" fontId="19" fillId="3" borderId="30" xfId="0" applyFont="1" applyFill="1" applyBorder="1" applyAlignment="1">
      <alignment horizontal="right" vertical="center"/>
    </xf>
    <xf numFmtId="3" fontId="19" fillId="3" borderId="30" xfId="0" applyNumberFormat="1" applyFont="1" applyFill="1" applyBorder="1" applyAlignment="1">
      <alignment horizontal="right" vertical="center"/>
    </xf>
    <xf numFmtId="0" fontId="19" fillId="3" borderId="37" xfId="0" applyFont="1" applyFill="1" applyBorder="1" applyAlignment="1">
      <alignment horizontal="right" vertical="center"/>
    </xf>
    <xf numFmtId="3" fontId="19" fillId="3" borderId="37" xfId="0" applyNumberFormat="1" applyFont="1" applyFill="1" applyBorder="1" applyAlignment="1">
      <alignment horizontal="right" vertical="center"/>
    </xf>
    <xf numFmtId="3" fontId="21" fillId="0" borderId="59" xfId="0" applyNumberFormat="1" applyFont="1" applyFill="1" applyBorder="1" applyAlignment="1">
      <alignment horizontal="left" vertical="center" wrapText="1"/>
    </xf>
    <xf numFmtId="49" fontId="16" fillId="0" borderId="60" xfId="0" applyNumberFormat="1" applyFont="1" applyFill="1" applyBorder="1" applyAlignment="1">
      <alignment horizontal="center" wrapText="1"/>
    </xf>
    <xf numFmtId="169" fontId="16" fillId="0" borderId="60" xfId="0" applyNumberFormat="1" applyFont="1" applyFill="1" applyBorder="1" applyAlignment="1">
      <alignment horizontal="right" wrapText="1"/>
    </xf>
    <xf numFmtId="49" fontId="16" fillId="0" borderId="30" xfId="0" applyNumberFormat="1" applyFont="1" applyFill="1" applyBorder="1" applyAlignment="1">
      <alignment horizontal="center" wrapText="1"/>
    </xf>
    <xf numFmtId="169" fontId="16" fillId="0" borderId="30" xfId="0" applyNumberFormat="1" applyFont="1" applyFill="1" applyBorder="1" applyAlignment="1">
      <alignment horizontal="right" wrapText="1"/>
    </xf>
    <xf numFmtId="49" fontId="16" fillId="0" borderId="30" xfId="0" applyNumberFormat="1" applyFont="1" applyFill="1" applyBorder="1" applyAlignment="1">
      <alignment wrapText="1"/>
    </xf>
    <xf numFmtId="3" fontId="18" fillId="0" borderId="57" xfId="0" applyNumberFormat="1" applyFont="1" applyFill="1" applyBorder="1" applyAlignment="1">
      <alignment horizontal="left"/>
    </xf>
    <xf numFmtId="49" fontId="16" fillId="0" borderId="58" xfId="0" applyNumberFormat="1" applyFont="1" applyFill="1" applyBorder="1" applyAlignment="1">
      <alignment horizontal="center" wrapText="1"/>
    </xf>
    <xf numFmtId="0" fontId="16" fillId="0" borderId="58" xfId="0" applyNumberFormat="1" applyFont="1" applyFill="1" applyBorder="1" applyAlignment="1">
      <alignment horizontal="right" wrapText="1"/>
    </xf>
    <xf numFmtId="3" fontId="16" fillId="0" borderId="60" xfId="0" applyNumberFormat="1" applyFont="1" applyFill="1" applyBorder="1" applyAlignment="1">
      <alignment horizontal="right" wrapText="1"/>
    </xf>
    <xf numFmtId="3" fontId="16" fillId="0" borderId="58" xfId="0" applyNumberFormat="1" applyFont="1" applyFill="1" applyBorder="1" applyAlignment="1">
      <alignment horizontal="right" wrapText="1"/>
    </xf>
    <xf numFmtId="3" fontId="16" fillId="0" borderId="59" xfId="3" applyNumberFormat="1" applyFont="1" applyBorder="1" applyAlignment="1">
      <alignment horizontal="left"/>
    </xf>
    <xf numFmtId="3" fontId="16" fillId="0" borderId="59" xfId="3" applyNumberFormat="1" applyFont="1" applyBorder="1" applyAlignment="1">
      <alignment horizontal="center"/>
    </xf>
    <xf numFmtId="3" fontId="16" fillId="0" borderId="59" xfId="3" applyNumberFormat="1" applyFont="1" applyBorder="1" applyAlignment="1">
      <alignment horizontal="right"/>
    </xf>
    <xf numFmtId="3" fontId="16" fillId="0" borderId="36" xfId="3" applyNumberFormat="1" applyFont="1" applyBorder="1" applyAlignment="1">
      <alignment horizontal="left"/>
    </xf>
    <xf numFmtId="3" fontId="16" fillId="0" borderId="36" xfId="3" applyNumberFormat="1" applyFont="1" applyBorder="1" applyAlignment="1">
      <alignment horizontal="center"/>
    </xf>
    <xf numFmtId="170" fontId="16" fillId="0" borderId="36" xfId="3" applyNumberFormat="1" applyFont="1" applyBorder="1" applyAlignment="1">
      <alignment horizontal="right"/>
    </xf>
    <xf numFmtId="4" fontId="16" fillId="0" borderId="36" xfId="3" applyNumberFormat="1" applyFont="1" applyBorder="1" applyAlignment="1">
      <alignment horizontal="right"/>
    </xf>
    <xf numFmtId="3" fontId="16" fillId="0" borderId="36" xfId="3" applyNumberFormat="1" applyFont="1" applyBorder="1" applyAlignment="1">
      <alignment horizontal="right"/>
    </xf>
    <xf numFmtId="3" fontId="16" fillId="0" borderId="57" xfId="3" applyNumberFormat="1" applyFont="1" applyBorder="1" applyAlignment="1">
      <alignment horizontal="left"/>
    </xf>
    <xf numFmtId="3" fontId="16" fillId="0" borderId="57" xfId="3" applyNumberFormat="1" applyFont="1" applyBorder="1" applyAlignment="1">
      <alignment horizontal="center"/>
    </xf>
    <xf numFmtId="3" fontId="16" fillId="0" borderId="57" xfId="3" applyNumberFormat="1" applyFont="1" applyBorder="1" applyAlignment="1">
      <alignment horizontal="right"/>
    </xf>
    <xf numFmtId="3" fontId="16" fillId="2" borderId="60" xfId="0" applyNumberFormat="1" applyFont="1" applyFill="1" applyBorder="1" applyAlignment="1">
      <alignment horizontal="right"/>
    </xf>
    <xf numFmtId="3" fontId="16" fillId="2" borderId="30" xfId="0" applyNumberFormat="1" applyFont="1" applyFill="1" applyBorder="1" applyAlignment="1">
      <alignment horizontal="right"/>
    </xf>
    <xf numFmtId="3" fontId="16" fillId="2" borderId="58" xfId="0" applyNumberFormat="1" applyFont="1" applyFill="1" applyBorder="1" applyAlignment="1">
      <alignment horizontal="right"/>
    </xf>
    <xf numFmtId="49" fontId="14" fillId="8" borderId="6" xfId="0" applyNumberFormat="1" applyFont="1" applyFill="1" applyBorder="1" applyAlignment="1">
      <alignment vertical="center"/>
    </xf>
    <xf numFmtId="0" fontId="15" fillId="8" borderId="7" xfId="0" applyFont="1" applyFill="1" applyBorder="1" applyAlignment="1">
      <alignment vertical="center"/>
    </xf>
    <xf numFmtId="49" fontId="16" fillId="2" borderId="23" xfId="0" applyNumberFormat="1" applyFont="1" applyFill="1" applyBorder="1" applyAlignment="1">
      <alignment wrapText="1"/>
    </xf>
    <xf numFmtId="0" fontId="16" fillId="2" borderId="23" xfId="0" applyFont="1" applyFill="1" applyBorder="1" applyAlignment="1">
      <alignment wrapText="1"/>
    </xf>
    <xf numFmtId="49" fontId="19" fillId="3" borderId="23" xfId="0" applyNumberFormat="1" applyFont="1" applyFill="1" applyBorder="1" applyAlignment="1">
      <alignment wrapText="1"/>
    </xf>
    <xf numFmtId="0" fontId="19" fillId="4" borderId="23" xfId="0" applyFont="1" applyFill="1" applyBorder="1" applyAlignment="1">
      <alignment wrapText="1"/>
    </xf>
    <xf numFmtId="49" fontId="16" fillId="2" borderId="23" xfId="0" applyNumberFormat="1" applyFont="1" applyFill="1" applyBorder="1" applyAlignment="1"/>
    <xf numFmtId="0" fontId="16" fillId="2" borderId="23" xfId="0" applyFont="1" applyFill="1" applyBorder="1" applyAlignment="1"/>
    <xf numFmtId="49" fontId="20" fillId="3" borderId="30" xfId="0" applyNumberFormat="1" applyFont="1" applyFill="1" applyBorder="1" applyAlignment="1">
      <alignment horizontal="center" vertical="center"/>
    </xf>
    <xf numFmtId="0" fontId="20" fillId="4" borderId="30" xfId="0" applyFont="1" applyFill="1" applyBorder="1" applyAlignment="1">
      <alignment horizontal="center" vertical="center"/>
    </xf>
  </cellXfs>
  <cellStyles count="4">
    <cellStyle name="Millares" xfId="1" builtinId="3"/>
    <cellStyle name="Millares 2" xfId="2"/>
    <cellStyle name="Normal" xfId="0" builtinId="0"/>
    <cellStyle name="Normal 2" xfId="3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3077" y="192332"/>
          <a:ext cx="6356106" cy="11860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8"/>
  <sheetViews>
    <sheetView showGridLines="0" tabSelected="1" zoomScale="104" zoomScaleNormal="104" workbookViewId="0">
      <selection activeCell="J30" sqref="J30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20.85546875" style="1" customWidth="1"/>
    <col min="3" max="3" width="19.42578125" style="1" customWidth="1"/>
    <col min="4" max="4" width="9.42578125" style="1" customWidth="1"/>
    <col min="5" max="5" width="17.5703125" style="1" customWidth="1"/>
    <col min="6" max="6" width="11" style="1" customWidth="1"/>
    <col min="7" max="7" width="17" style="1" customWidth="1"/>
    <col min="8" max="255" width="10.85546875" style="1" customWidth="1"/>
  </cols>
  <sheetData>
    <row r="1" spans="1:7" ht="15" customHeight="1" x14ac:dyDescent="0.25">
      <c r="A1" s="31"/>
      <c r="B1" s="31"/>
      <c r="C1" s="31"/>
      <c r="D1" s="31"/>
      <c r="E1" s="31"/>
      <c r="F1" s="31"/>
      <c r="G1" s="31"/>
    </row>
    <row r="2" spans="1:7" ht="15" customHeight="1" x14ac:dyDescent="0.25">
      <c r="A2" s="31"/>
      <c r="B2" s="31"/>
      <c r="C2" s="31"/>
      <c r="D2" s="31"/>
      <c r="E2" s="31"/>
      <c r="F2" s="31"/>
      <c r="G2" s="31"/>
    </row>
    <row r="3" spans="1:7" ht="15" customHeight="1" x14ac:dyDescent="0.25">
      <c r="A3" s="31"/>
      <c r="B3" s="31"/>
      <c r="C3" s="31"/>
      <c r="D3" s="31"/>
      <c r="E3" s="31"/>
      <c r="F3" s="31"/>
      <c r="G3" s="31"/>
    </row>
    <row r="4" spans="1:7" ht="15" customHeight="1" x14ac:dyDescent="0.25">
      <c r="A4" s="31"/>
      <c r="B4" s="31"/>
      <c r="C4" s="31"/>
      <c r="D4" s="31"/>
      <c r="E4" s="31"/>
      <c r="F4" s="31"/>
      <c r="G4" s="31"/>
    </row>
    <row r="5" spans="1:7" ht="15" customHeight="1" x14ac:dyDescent="0.25">
      <c r="A5" s="31"/>
      <c r="B5" s="31"/>
      <c r="C5" s="31"/>
      <c r="D5" s="31"/>
      <c r="E5" s="31"/>
      <c r="F5" s="31"/>
      <c r="G5" s="31"/>
    </row>
    <row r="6" spans="1:7" ht="15" customHeight="1" x14ac:dyDescent="0.25">
      <c r="A6" s="31"/>
      <c r="B6" s="31"/>
      <c r="C6" s="31"/>
      <c r="D6" s="31"/>
      <c r="E6" s="31"/>
      <c r="F6" s="31"/>
      <c r="G6" s="31"/>
    </row>
    <row r="7" spans="1:7" ht="15" customHeight="1" x14ac:dyDescent="0.25">
      <c r="A7" s="31"/>
      <c r="B7" s="31"/>
      <c r="C7" s="31"/>
      <c r="D7" s="31"/>
      <c r="E7" s="31"/>
      <c r="F7" s="31"/>
      <c r="G7" s="31"/>
    </row>
    <row r="8" spans="1:7" ht="15" customHeight="1" x14ac:dyDescent="0.25">
      <c r="A8" s="31"/>
      <c r="B8" s="32"/>
      <c r="C8" s="32"/>
      <c r="D8" s="31"/>
      <c r="E8" s="32"/>
      <c r="F8" s="32"/>
      <c r="G8" s="32"/>
    </row>
    <row r="9" spans="1:7" ht="12" customHeight="1" x14ac:dyDescent="0.25">
      <c r="A9" s="33"/>
      <c r="B9" s="56" t="s">
        <v>0</v>
      </c>
      <c r="C9" s="130" t="s">
        <v>1</v>
      </c>
      <c r="D9" s="57"/>
      <c r="E9" s="170" t="s">
        <v>2</v>
      </c>
      <c r="F9" s="171"/>
      <c r="G9" s="126">
        <v>50</v>
      </c>
    </row>
    <row r="10" spans="1:7" ht="15" x14ac:dyDescent="0.25">
      <c r="A10" s="33"/>
      <c r="B10" s="58" t="s">
        <v>3</v>
      </c>
      <c r="C10" s="131" t="s">
        <v>4</v>
      </c>
      <c r="D10" s="57"/>
      <c r="E10" s="168" t="s">
        <v>5</v>
      </c>
      <c r="F10" s="169"/>
      <c r="G10" s="127" t="s">
        <v>76</v>
      </c>
    </row>
    <row r="11" spans="1:7" ht="15" x14ac:dyDescent="0.25">
      <c r="A11" s="33"/>
      <c r="B11" s="58" t="s">
        <v>6</v>
      </c>
      <c r="C11" s="61" t="s">
        <v>7</v>
      </c>
      <c r="D11" s="57"/>
      <c r="E11" s="168" t="s">
        <v>8</v>
      </c>
      <c r="F11" s="169"/>
      <c r="G11" s="128">
        <v>30000</v>
      </c>
    </row>
    <row r="12" spans="1:7" ht="11.25" customHeight="1" x14ac:dyDescent="0.25">
      <c r="A12" s="33"/>
      <c r="B12" s="58" t="s">
        <v>9</v>
      </c>
      <c r="C12" s="61" t="s">
        <v>10</v>
      </c>
      <c r="D12" s="57"/>
      <c r="E12" s="59" t="s">
        <v>11</v>
      </c>
      <c r="F12" s="60"/>
      <c r="G12" s="129">
        <f>G9*G11</f>
        <v>1500000</v>
      </c>
    </row>
    <row r="13" spans="1:7" ht="11.25" customHeight="1" x14ac:dyDescent="0.25">
      <c r="A13" s="33"/>
      <c r="B13" s="58" t="s">
        <v>12</v>
      </c>
      <c r="C13" s="132" t="s">
        <v>107</v>
      </c>
      <c r="D13" s="57"/>
      <c r="E13" s="168" t="s">
        <v>13</v>
      </c>
      <c r="F13" s="169"/>
      <c r="G13" s="61" t="s">
        <v>14</v>
      </c>
    </row>
    <row r="14" spans="1:7" ht="13.5" customHeight="1" x14ac:dyDescent="0.25">
      <c r="A14" s="33"/>
      <c r="B14" s="58" t="s">
        <v>15</v>
      </c>
      <c r="C14" s="133" t="s">
        <v>108</v>
      </c>
      <c r="D14" s="57"/>
      <c r="E14" s="168" t="s">
        <v>16</v>
      </c>
      <c r="F14" s="169"/>
      <c r="G14" s="127" t="s">
        <v>76</v>
      </c>
    </row>
    <row r="15" spans="1:7" ht="15" x14ac:dyDescent="0.25">
      <c r="A15" s="33"/>
      <c r="B15" s="58" t="s">
        <v>17</v>
      </c>
      <c r="C15" s="127">
        <v>44958</v>
      </c>
      <c r="D15" s="57"/>
      <c r="E15" s="172" t="s">
        <v>18</v>
      </c>
      <c r="F15" s="173"/>
      <c r="G15" s="61" t="s">
        <v>81</v>
      </c>
    </row>
    <row r="16" spans="1:7" ht="12" customHeight="1" x14ac:dyDescent="0.25">
      <c r="A16" s="31"/>
      <c r="B16" s="62"/>
      <c r="C16" s="63"/>
      <c r="D16" s="64"/>
      <c r="E16" s="65"/>
      <c r="F16" s="65"/>
      <c r="G16" s="66"/>
    </row>
    <row r="17" spans="1:255" ht="12" customHeight="1" x14ac:dyDescent="0.25">
      <c r="A17" s="34"/>
      <c r="B17" s="174" t="s">
        <v>19</v>
      </c>
      <c r="C17" s="175"/>
      <c r="D17" s="175"/>
      <c r="E17" s="175"/>
      <c r="F17" s="175"/>
      <c r="G17" s="175"/>
    </row>
    <row r="18" spans="1:255" ht="12" customHeight="1" x14ac:dyDescent="0.25">
      <c r="A18" s="31"/>
      <c r="B18" s="67"/>
      <c r="C18" s="68"/>
      <c r="D18" s="68"/>
      <c r="E18" s="68"/>
      <c r="F18" s="69"/>
      <c r="G18" s="69"/>
    </row>
    <row r="19" spans="1:255" ht="12" customHeight="1" x14ac:dyDescent="0.25">
      <c r="A19" s="35"/>
      <c r="B19" s="70" t="s">
        <v>20</v>
      </c>
      <c r="C19" s="71"/>
      <c r="D19" s="72"/>
      <c r="E19" s="72"/>
      <c r="F19" s="72"/>
      <c r="G19" s="72"/>
    </row>
    <row r="20" spans="1:255" ht="24" customHeight="1" x14ac:dyDescent="0.25">
      <c r="A20" s="34"/>
      <c r="B20" s="73" t="s">
        <v>21</v>
      </c>
      <c r="C20" s="73" t="s">
        <v>22</v>
      </c>
      <c r="D20" s="73" t="s">
        <v>23</v>
      </c>
      <c r="E20" s="73" t="s">
        <v>24</v>
      </c>
      <c r="F20" s="73" t="s">
        <v>25</v>
      </c>
      <c r="G20" s="73" t="s">
        <v>26</v>
      </c>
    </row>
    <row r="21" spans="1:255" ht="12.75" customHeight="1" x14ac:dyDescent="0.25">
      <c r="A21" s="34"/>
      <c r="B21" s="126" t="s">
        <v>83</v>
      </c>
      <c r="C21" s="74" t="s">
        <v>27</v>
      </c>
      <c r="D21" s="134">
        <v>1</v>
      </c>
      <c r="E21" s="135" t="s">
        <v>28</v>
      </c>
      <c r="F21" s="135">
        <v>20000</v>
      </c>
      <c r="G21" s="136">
        <f>D21*F21</f>
        <v>20000</v>
      </c>
    </row>
    <row r="22" spans="1:255" ht="12.75" customHeight="1" x14ac:dyDescent="0.25">
      <c r="A22" s="34"/>
      <c r="B22" s="76" t="s">
        <v>30</v>
      </c>
      <c r="C22" s="77"/>
      <c r="D22" s="137"/>
      <c r="E22" s="137"/>
      <c r="F22" s="137"/>
      <c r="G22" s="138">
        <f>SUM(G21:G21)</f>
        <v>20000</v>
      </c>
    </row>
    <row r="23" spans="1:255" ht="12" customHeight="1" x14ac:dyDescent="0.25">
      <c r="A23" s="31"/>
      <c r="B23" s="67"/>
      <c r="C23" s="69"/>
      <c r="D23" s="69"/>
      <c r="E23" s="69"/>
      <c r="F23" s="78"/>
      <c r="G23" s="78"/>
    </row>
    <row r="24" spans="1:255" ht="12" customHeight="1" x14ac:dyDescent="0.25">
      <c r="A24" s="35"/>
      <c r="B24" s="79" t="s">
        <v>31</v>
      </c>
      <c r="C24" s="80"/>
      <c r="D24" s="81"/>
      <c r="E24" s="81"/>
      <c r="F24" s="82"/>
      <c r="G24" s="82"/>
    </row>
    <row r="25" spans="1:255" ht="24" customHeight="1" x14ac:dyDescent="0.25">
      <c r="A25" s="35"/>
      <c r="B25" s="83" t="s">
        <v>21</v>
      </c>
      <c r="C25" s="84" t="s">
        <v>22</v>
      </c>
      <c r="D25" s="84" t="s">
        <v>23</v>
      </c>
      <c r="E25" s="83" t="s">
        <v>24</v>
      </c>
      <c r="F25" s="84" t="s">
        <v>25</v>
      </c>
      <c r="G25" s="83" t="s">
        <v>26</v>
      </c>
    </row>
    <row r="26" spans="1:255" ht="12" customHeight="1" x14ac:dyDescent="0.25">
      <c r="A26" s="35"/>
      <c r="B26" s="85"/>
      <c r="C26" s="86"/>
      <c r="D26" s="86"/>
      <c r="E26" s="86"/>
      <c r="F26" s="85"/>
      <c r="G26" s="85"/>
    </row>
    <row r="27" spans="1:255" ht="12" customHeight="1" x14ac:dyDescent="0.25">
      <c r="A27" s="35"/>
      <c r="B27" s="87" t="s">
        <v>32</v>
      </c>
      <c r="C27" s="88"/>
      <c r="D27" s="88"/>
      <c r="E27" s="88"/>
      <c r="F27" s="89"/>
      <c r="G27" s="89"/>
    </row>
    <row r="28" spans="1:255" ht="12" customHeight="1" x14ac:dyDescent="0.25">
      <c r="A28" s="31"/>
      <c r="B28" s="90"/>
      <c r="C28" s="91"/>
      <c r="D28" s="91"/>
      <c r="E28" s="91"/>
      <c r="F28" s="92"/>
      <c r="G28" s="92"/>
    </row>
    <row r="29" spans="1:255" ht="12" customHeight="1" x14ac:dyDescent="0.25">
      <c r="A29" s="35"/>
      <c r="B29" s="79" t="s">
        <v>33</v>
      </c>
      <c r="C29" s="80"/>
      <c r="D29" s="81"/>
      <c r="E29" s="81"/>
      <c r="F29" s="82"/>
      <c r="G29" s="82"/>
    </row>
    <row r="30" spans="1:255" ht="24" customHeight="1" x14ac:dyDescent="0.25">
      <c r="A30" s="35"/>
      <c r="B30" s="93" t="s">
        <v>21</v>
      </c>
      <c r="C30" s="93" t="s">
        <v>22</v>
      </c>
      <c r="D30" s="93" t="s">
        <v>23</v>
      </c>
      <c r="E30" s="93" t="s">
        <v>24</v>
      </c>
      <c r="F30" s="94" t="s">
        <v>25</v>
      </c>
      <c r="G30" s="93" t="s">
        <v>26</v>
      </c>
    </row>
    <row r="31" spans="1:255" s="54" customFormat="1" ht="12.75" customHeight="1" x14ac:dyDescent="0.25">
      <c r="A31" s="52"/>
      <c r="B31" s="141" t="s">
        <v>84</v>
      </c>
      <c r="C31" s="142" t="s">
        <v>75</v>
      </c>
      <c r="D31" s="143">
        <v>3.125E-2</v>
      </c>
      <c r="E31" s="96" t="s">
        <v>34</v>
      </c>
      <c r="F31" s="150">
        <v>480000</v>
      </c>
      <c r="G31" s="150">
        <f>(D31*F31)</f>
        <v>15000</v>
      </c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53"/>
      <c r="Y31" s="53"/>
      <c r="Z31" s="53"/>
      <c r="AA31" s="53"/>
      <c r="AB31" s="53"/>
      <c r="AC31" s="53"/>
      <c r="AD31" s="53"/>
      <c r="AE31" s="53"/>
      <c r="AF31" s="53"/>
      <c r="AG31" s="53"/>
      <c r="AH31" s="53"/>
      <c r="AI31" s="53"/>
      <c r="AJ31" s="53"/>
      <c r="AK31" s="53"/>
      <c r="AL31" s="53"/>
      <c r="AM31" s="53"/>
      <c r="AN31" s="53"/>
      <c r="AO31" s="53"/>
      <c r="AP31" s="53"/>
      <c r="AQ31" s="53"/>
      <c r="AR31" s="53"/>
      <c r="AS31" s="53"/>
      <c r="AT31" s="53"/>
      <c r="AU31" s="53"/>
      <c r="AV31" s="53"/>
      <c r="AW31" s="53"/>
      <c r="AX31" s="53"/>
      <c r="AY31" s="53"/>
      <c r="AZ31" s="53"/>
      <c r="BA31" s="53"/>
      <c r="BB31" s="53"/>
      <c r="BC31" s="53"/>
      <c r="BD31" s="53"/>
      <c r="BE31" s="53"/>
      <c r="BF31" s="53"/>
      <c r="BG31" s="53"/>
      <c r="BH31" s="53"/>
      <c r="BI31" s="53"/>
      <c r="BJ31" s="53"/>
      <c r="BK31" s="53"/>
      <c r="BL31" s="53"/>
      <c r="BM31" s="53"/>
      <c r="BN31" s="53"/>
      <c r="BO31" s="53"/>
      <c r="BP31" s="53"/>
      <c r="BQ31" s="53"/>
      <c r="BR31" s="53"/>
      <c r="BS31" s="53"/>
      <c r="BT31" s="53"/>
      <c r="BU31" s="53"/>
      <c r="BV31" s="53"/>
      <c r="BW31" s="53"/>
      <c r="BX31" s="53"/>
      <c r="BY31" s="53"/>
      <c r="BZ31" s="53"/>
      <c r="CA31" s="53"/>
      <c r="CB31" s="53"/>
      <c r="CC31" s="53"/>
      <c r="CD31" s="53"/>
      <c r="CE31" s="53"/>
      <c r="CF31" s="53"/>
      <c r="CG31" s="53"/>
      <c r="CH31" s="53"/>
      <c r="CI31" s="53"/>
      <c r="CJ31" s="53"/>
      <c r="CK31" s="53"/>
      <c r="CL31" s="53"/>
      <c r="CM31" s="53"/>
      <c r="CN31" s="53"/>
      <c r="CO31" s="53"/>
      <c r="CP31" s="53"/>
      <c r="CQ31" s="53"/>
      <c r="CR31" s="53"/>
      <c r="CS31" s="53"/>
      <c r="CT31" s="53"/>
      <c r="CU31" s="53"/>
      <c r="CV31" s="53"/>
      <c r="CW31" s="53"/>
      <c r="CX31" s="53"/>
      <c r="CY31" s="53"/>
      <c r="CZ31" s="53"/>
      <c r="DA31" s="53"/>
      <c r="DB31" s="53"/>
      <c r="DC31" s="53"/>
      <c r="DD31" s="53"/>
      <c r="DE31" s="53"/>
      <c r="DF31" s="53"/>
      <c r="DG31" s="53"/>
      <c r="DH31" s="53"/>
      <c r="DI31" s="53"/>
      <c r="DJ31" s="53"/>
      <c r="DK31" s="53"/>
      <c r="DL31" s="53"/>
      <c r="DM31" s="53"/>
      <c r="DN31" s="53"/>
      <c r="DO31" s="53"/>
      <c r="DP31" s="53"/>
      <c r="DQ31" s="53"/>
      <c r="DR31" s="53"/>
      <c r="DS31" s="53"/>
      <c r="DT31" s="53"/>
      <c r="DU31" s="53"/>
      <c r="DV31" s="53"/>
      <c r="DW31" s="53"/>
      <c r="DX31" s="53"/>
      <c r="DY31" s="53"/>
      <c r="DZ31" s="53"/>
      <c r="EA31" s="53"/>
      <c r="EB31" s="53"/>
      <c r="EC31" s="53"/>
      <c r="ED31" s="53"/>
      <c r="EE31" s="53"/>
      <c r="EF31" s="53"/>
      <c r="EG31" s="53"/>
      <c r="EH31" s="53"/>
      <c r="EI31" s="53"/>
      <c r="EJ31" s="53"/>
      <c r="EK31" s="53"/>
      <c r="EL31" s="53"/>
      <c r="EM31" s="53"/>
      <c r="EN31" s="53"/>
      <c r="EO31" s="53"/>
      <c r="EP31" s="53"/>
      <c r="EQ31" s="53"/>
      <c r="ER31" s="53"/>
      <c r="ES31" s="53"/>
      <c r="ET31" s="53"/>
      <c r="EU31" s="53"/>
      <c r="EV31" s="53"/>
      <c r="EW31" s="53"/>
      <c r="EX31" s="53"/>
      <c r="EY31" s="53"/>
      <c r="EZ31" s="53"/>
      <c r="FA31" s="53"/>
      <c r="FB31" s="53"/>
      <c r="FC31" s="53"/>
      <c r="FD31" s="53"/>
      <c r="FE31" s="53"/>
      <c r="FF31" s="53"/>
      <c r="FG31" s="53"/>
      <c r="FH31" s="53"/>
      <c r="FI31" s="53"/>
      <c r="FJ31" s="53"/>
      <c r="FK31" s="53"/>
      <c r="FL31" s="53"/>
      <c r="FM31" s="53"/>
      <c r="FN31" s="53"/>
      <c r="FO31" s="53"/>
      <c r="FP31" s="53"/>
      <c r="FQ31" s="53"/>
      <c r="FR31" s="53"/>
      <c r="FS31" s="53"/>
      <c r="FT31" s="53"/>
      <c r="FU31" s="53"/>
      <c r="FV31" s="53"/>
      <c r="FW31" s="53"/>
      <c r="FX31" s="53"/>
      <c r="FY31" s="53"/>
      <c r="FZ31" s="53"/>
      <c r="GA31" s="53"/>
      <c r="GB31" s="53"/>
      <c r="GC31" s="53"/>
      <c r="GD31" s="53"/>
      <c r="GE31" s="53"/>
      <c r="GF31" s="53"/>
      <c r="GG31" s="53"/>
      <c r="GH31" s="53"/>
      <c r="GI31" s="53"/>
      <c r="GJ31" s="53"/>
      <c r="GK31" s="53"/>
      <c r="GL31" s="53"/>
      <c r="GM31" s="53"/>
      <c r="GN31" s="53"/>
      <c r="GO31" s="53"/>
      <c r="GP31" s="53"/>
      <c r="GQ31" s="53"/>
      <c r="GR31" s="53"/>
      <c r="GS31" s="53"/>
      <c r="GT31" s="53"/>
      <c r="GU31" s="53"/>
      <c r="GV31" s="53"/>
      <c r="GW31" s="53"/>
      <c r="GX31" s="53"/>
      <c r="GY31" s="53"/>
      <c r="GZ31" s="53"/>
      <c r="HA31" s="53"/>
      <c r="HB31" s="53"/>
      <c r="HC31" s="53"/>
      <c r="HD31" s="53"/>
      <c r="HE31" s="53"/>
      <c r="HF31" s="53"/>
      <c r="HG31" s="53"/>
      <c r="HH31" s="53"/>
      <c r="HI31" s="53"/>
      <c r="HJ31" s="53"/>
      <c r="HK31" s="53"/>
      <c r="HL31" s="53"/>
      <c r="HM31" s="53"/>
      <c r="HN31" s="53"/>
      <c r="HO31" s="53"/>
      <c r="HP31" s="53"/>
      <c r="HQ31" s="53"/>
      <c r="HR31" s="53"/>
      <c r="HS31" s="53"/>
      <c r="HT31" s="53"/>
      <c r="HU31" s="53"/>
      <c r="HV31" s="53"/>
      <c r="HW31" s="53"/>
      <c r="HX31" s="53"/>
      <c r="HY31" s="53"/>
      <c r="HZ31" s="53"/>
      <c r="IA31" s="53"/>
      <c r="IB31" s="53"/>
      <c r="IC31" s="53"/>
      <c r="ID31" s="53"/>
      <c r="IE31" s="53"/>
      <c r="IF31" s="53"/>
      <c r="IG31" s="53"/>
      <c r="IH31" s="53"/>
      <c r="II31" s="53"/>
      <c r="IJ31" s="53"/>
      <c r="IK31" s="53"/>
      <c r="IL31" s="53"/>
      <c r="IM31" s="53"/>
      <c r="IN31" s="53"/>
      <c r="IO31" s="53"/>
      <c r="IP31" s="53"/>
      <c r="IQ31" s="53"/>
      <c r="IR31" s="53"/>
      <c r="IS31" s="53"/>
      <c r="IT31" s="53"/>
      <c r="IU31" s="53"/>
    </row>
    <row r="32" spans="1:255" s="54" customFormat="1" ht="12.75" customHeight="1" x14ac:dyDescent="0.25">
      <c r="A32" s="52"/>
      <c r="B32" s="95" t="s">
        <v>85</v>
      </c>
      <c r="C32" s="144" t="s">
        <v>75</v>
      </c>
      <c r="D32" s="145">
        <v>6.25E-2</v>
      </c>
      <c r="E32" s="96" t="s">
        <v>28</v>
      </c>
      <c r="F32" s="97">
        <v>432000</v>
      </c>
      <c r="G32" s="97">
        <f>(D32*F32)</f>
        <v>27000</v>
      </c>
      <c r="H32" s="53"/>
      <c r="I32" s="53"/>
      <c r="J32" s="53"/>
      <c r="K32" s="55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53"/>
      <c r="X32" s="53"/>
      <c r="Y32" s="53"/>
      <c r="Z32" s="53"/>
      <c r="AA32" s="53"/>
      <c r="AB32" s="53"/>
      <c r="AC32" s="53"/>
      <c r="AD32" s="53"/>
      <c r="AE32" s="53"/>
      <c r="AF32" s="53"/>
      <c r="AG32" s="53"/>
      <c r="AH32" s="53"/>
      <c r="AI32" s="53"/>
      <c r="AJ32" s="53"/>
      <c r="AK32" s="53"/>
      <c r="AL32" s="53"/>
      <c r="AM32" s="53"/>
      <c r="AN32" s="53"/>
      <c r="AO32" s="53"/>
      <c r="AP32" s="53"/>
      <c r="AQ32" s="53"/>
      <c r="AR32" s="53"/>
      <c r="AS32" s="53"/>
      <c r="AT32" s="53"/>
      <c r="AU32" s="53"/>
      <c r="AV32" s="53"/>
      <c r="AW32" s="53"/>
      <c r="AX32" s="53"/>
      <c r="AY32" s="53"/>
      <c r="AZ32" s="53"/>
      <c r="BA32" s="53"/>
      <c r="BB32" s="53"/>
      <c r="BC32" s="53"/>
      <c r="BD32" s="53"/>
      <c r="BE32" s="53"/>
      <c r="BF32" s="53"/>
      <c r="BG32" s="53"/>
      <c r="BH32" s="53"/>
      <c r="BI32" s="53"/>
      <c r="BJ32" s="53"/>
      <c r="BK32" s="53"/>
      <c r="BL32" s="53"/>
      <c r="BM32" s="53"/>
      <c r="BN32" s="53"/>
      <c r="BO32" s="53"/>
      <c r="BP32" s="53"/>
      <c r="BQ32" s="53"/>
      <c r="BR32" s="53"/>
      <c r="BS32" s="53"/>
      <c r="BT32" s="53"/>
      <c r="BU32" s="53"/>
      <c r="BV32" s="53"/>
      <c r="BW32" s="53"/>
      <c r="BX32" s="53"/>
      <c r="BY32" s="53"/>
      <c r="BZ32" s="53"/>
      <c r="CA32" s="53"/>
      <c r="CB32" s="53"/>
      <c r="CC32" s="53"/>
      <c r="CD32" s="53"/>
      <c r="CE32" s="53"/>
      <c r="CF32" s="53"/>
      <c r="CG32" s="53"/>
      <c r="CH32" s="53"/>
      <c r="CI32" s="53"/>
      <c r="CJ32" s="53"/>
      <c r="CK32" s="53"/>
      <c r="CL32" s="53"/>
      <c r="CM32" s="53"/>
      <c r="CN32" s="53"/>
      <c r="CO32" s="53"/>
      <c r="CP32" s="53"/>
      <c r="CQ32" s="53"/>
      <c r="CR32" s="53"/>
      <c r="CS32" s="53"/>
      <c r="CT32" s="53"/>
      <c r="CU32" s="53"/>
      <c r="CV32" s="53"/>
      <c r="CW32" s="53"/>
      <c r="CX32" s="53"/>
      <c r="CY32" s="53"/>
      <c r="CZ32" s="53"/>
      <c r="DA32" s="53"/>
      <c r="DB32" s="53"/>
      <c r="DC32" s="53"/>
      <c r="DD32" s="53"/>
      <c r="DE32" s="53"/>
      <c r="DF32" s="53"/>
      <c r="DG32" s="53"/>
      <c r="DH32" s="53"/>
      <c r="DI32" s="53"/>
      <c r="DJ32" s="53"/>
      <c r="DK32" s="53"/>
      <c r="DL32" s="53"/>
      <c r="DM32" s="53"/>
      <c r="DN32" s="53"/>
      <c r="DO32" s="53"/>
      <c r="DP32" s="53"/>
      <c r="DQ32" s="53"/>
      <c r="DR32" s="53"/>
      <c r="DS32" s="53"/>
      <c r="DT32" s="53"/>
      <c r="DU32" s="53"/>
      <c r="DV32" s="53"/>
      <c r="DW32" s="53"/>
      <c r="DX32" s="53"/>
      <c r="DY32" s="53"/>
      <c r="DZ32" s="53"/>
      <c r="EA32" s="53"/>
      <c r="EB32" s="53"/>
      <c r="EC32" s="53"/>
      <c r="ED32" s="53"/>
      <c r="EE32" s="53"/>
      <c r="EF32" s="53"/>
      <c r="EG32" s="53"/>
      <c r="EH32" s="53"/>
      <c r="EI32" s="53"/>
      <c r="EJ32" s="53"/>
      <c r="EK32" s="53"/>
      <c r="EL32" s="53"/>
      <c r="EM32" s="53"/>
      <c r="EN32" s="53"/>
      <c r="EO32" s="53"/>
      <c r="EP32" s="53"/>
      <c r="EQ32" s="53"/>
      <c r="ER32" s="53"/>
      <c r="ES32" s="53"/>
      <c r="ET32" s="53"/>
      <c r="EU32" s="53"/>
      <c r="EV32" s="53"/>
      <c r="EW32" s="53"/>
      <c r="EX32" s="53"/>
      <c r="EY32" s="53"/>
      <c r="EZ32" s="53"/>
      <c r="FA32" s="53"/>
      <c r="FB32" s="53"/>
      <c r="FC32" s="53"/>
      <c r="FD32" s="53"/>
      <c r="FE32" s="53"/>
      <c r="FF32" s="53"/>
      <c r="FG32" s="53"/>
      <c r="FH32" s="53"/>
      <c r="FI32" s="53"/>
      <c r="FJ32" s="53"/>
      <c r="FK32" s="53"/>
      <c r="FL32" s="53"/>
      <c r="FM32" s="53"/>
      <c r="FN32" s="53"/>
      <c r="FO32" s="53"/>
      <c r="FP32" s="53"/>
      <c r="FQ32" s="53"/>
      <c r="FR32" s="53"/>
      <c r="FS32" s="53"/>
      <c r="FT32" s="53"/>
      <c r="FU32" s="53"/>
      <c r="FV32" s="53"/>
      <c r="FW32" s="53"/>
      <c r="FX32" s="53"/>
      <c r="FY32" s="53"/>
      <c r="FZ32" s="53"/>
      <c r="GA32" s="53"/>
      <c r="GB32" s="53"/>
      <c r="GC32" s="53"/>
      <c r="GD32" s="53"/>
      <c r="GE32" s="53"/>
      <c r="GF32" s="53"/>
      <c r="GG32" s="53"/>
      <c r="GH32" s="53"/>
      <c r="GI32" s="53"/>
      <c r="GJ32" s="53"/>
      <c r="GK32" s="53"/>
      <c r="GL32" s="53"/>
      <c r="GM32" s="53"/>
      <c r="GN32" s="53"/>
      <c r="GO32" s="53"/>
      <c r="GP32" s="53"/>
      <c r="GQ32" s="53"/>
      <c r="GR32" s="53"/>
      <c r="GS32" s="53"/>
      <c r="GT32" s="53"/>
      <c r="GU32" s="53"/>
      <c r="GV32" s="53"/>
      <c r="GW32" s="53"/>
      <c r="GX32" s="53"/>
      <c r="GY32" s="53"/>
      <c r="GZ32" s="53"/>
      <c r="HA32" s="53"/>
      <c r="HB32" s="53"/>
      <c r="HC32" s="53"/>
      <c r="HD32" s="53"/>
      <c r="HE32" s="53"/>
      <c r="HF32" s="53"/>
      <c r="HG32" s="53"/>
      <c r="HH32" s="53"/>
      <c r="HI32" s="53"/>
      <c r="HJ32" s="53"/>
      <c r="HK32" s="53"/>
      <c r="HL32" s="53"/>
      <c r="HM32" s="53"/>
      <c r="HN32" s="53"/>
      <c r="HO32" s="53"/>
      <c r="HP32" s="53"/>
      <c r="HQ32" s="53"/>
      <c r="HR32" s="53"/>
      <c r="HS32" s="53"/>
      <c r="HT32" s="53"/>
      <c r="HU32" s="53"/>
      <c r="HV32" s="53"/>
      <c r="HW32" s="53"/>
      <c r="HX32" s="53"/>
      <c r="HY32" s="53"/>
      <c r="HZ32" s="53"/>
      <c r="IA32" s="53"/>
      <c r="IB32" s="53"/>
      <c r="IC32" s="53"/>
      <c r="ID32" s="53"/>
      <c r="IE32" s="53"/>
      <c r="IF32" s="53"/>
      <c r="IG32" s="53"/>
      <c r="IH32" s="53"/>
      <c r="II32" s="53"/>
      <c r="IJ32" s="53"/>
      <c r="IK32" s="53"/>
      <c r="IL32" s="53"/>
      <c r="IM32" s="53"/>
      <c r="IN32" s="53"/>
      <c r="IO32" s="53"/>
      <c r="IP32" s="53"/>
      <c r="IQ32" s="53"/>
      <c r="IR32" s="53"/>
      <c r="IS32" s="53"/>
      <c r="IT32" s="53"/>
      <c r="IU32" s="53"/>
    </row>
    <row r="33" spans="1:255" s="54" customFormat="1" ht="12.75" customHeight="1" x14ac:dyDescent="0.25">
      <c r="A33" s="52"/>
      <c r="B33" s="95" t="s">
        <v>86</v>
      </c>
      <c r="C33" s="144" t="s">
        <v>75</v>
      </c>
      <c r="D33" s="145">
        <v>6.25E-2</v>
      </c>
      <c r="E33" s="96" t="s">
        <v>28</v>
      </c>
      <c r="F33" s="97">
        <v>432000</v>
      </c>
      <c r="G33" s="97">
        <f>(D33*F33)</f>
        <v>27000</v>
      </c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3"/>
      <c r="V33" s="53"/>
      <c r="W33" s="53"/>
      <c r="X33" s="53"/>
      <c r="Y33" s="53"/>
      <c r="Z33" s="53"/>
      <c r="AA33" s="53"/>
      <c r="AB33" s="53"/>
      <c r="AC33" s="53"/>
      <c r="AD33" s="53"/>
      <c r="AE33" s="53"/>
      <c r="AF33" s="53"/>
      <c r="AG33" s="53"/>
      <c r="AH33" s="53"/>
      <c r="AI33" s="53"/>
      <c r="AJ33" s="53"/>
      <c r="AK33" s="53"/>
      <c r="AL33" s="53"/>
      <c r="AM33" s="53"/>
      <c r="AN33" s="53"/>
      <c r="AO33" s="53"/>
      <c r="AP33" s="53"/>
      <c r="AQ33" s="53"/>
      <c r="AR33" s="53"/>
      <c r="AS33" s="53"/>
      <c r="AT33" s="53"/>
      <c r="AU33" s="53"/>
      <c r="AV33" s="53"/>
      <c r="AW33" s="53"/>
      <c r="AX33" s="53"/>
      <c r="AY33" s="53"/>
      <c r="AZ33" s="53"/>
      <c r="BA33" s="53"/>
      <c r="BB33" s="53"/>
      <c r="BC33" s="53"/>
      <c r="BD33" s="53"/>
      <c r="BE33" s="53"/>
      <c r="BF33" s="53"/>
      <c r="BG33" s="53"/>
      <c r="BH33" s="53"/>
      <c r="BI33" s="53"/>
      <c r="BJ33" s="53"/>
      <c r="BK33" s="53"/>
      <c r="BL33" s="53"/>
      <c r="BM33" s="53"/>
      <c r="BN33" s="53"/>
      <c r="BO33" s="53"/>
      <c r="BP33" s="53"/>
      <c r="BQ33" s="53"/>
      <c r="BR33" s="53"/>
      <c r="BS33" s="53"/>
      <c r="BT33" s="53"/>
      <c r="BU33" s="53"/>
      <c r="BV33" s="53"/>
      <c r="BW33" s="53"/>
      <c r="BX33" s="53"/>
      <c r="BY33" s="53"/>
      <c r="BZ33" s="53"/>
      <c r="CA33" s="53"/>
      <c r="CB33" s="53"/>
      <c r="CC33" s="53"/>
      <c r="CD33" s="53"/>
      <c r="CE33" s="53"/>
      <c r="CF33" s="53"/>
      <c r="CG33" s="53"/>
      <c r="CH33" s="53"/>
      <c r="CI33" s="53"/>
      <c r="CJ33" s="53"/>
      <c r="CK33" s="53"/>
      <c r="CL33" s="53"/>
      <c r="CM33" s="53"/>
      <c r="CN33" s="53"/>
      <c r="CO33" s="53"/>
      <c r="CP33" s="53"/>
      <c r="CQ33" s="53"/>
      <c r="CR33" s="53"/>
      <c r="CS33" s="53"/>
      <c r="CT33" s="53"/>
      <c r="CU33" s="53"/>
      <c r="CV33" s="53"/>
      <c r="CW33" s="53"/>
      <c r="CX33" s="53"/>
      <c r="CY33" s="53"/>
      <c r="CZ33" s="53"/>
      <c r="DA33" s="53"/>
      <c r="DB33" s="53"/>
      <c r="DC33" s="53"/>
      <c r="DD33" s="53"/>
      <c r="DE33" s="53"/>
      <c r="DF33" s="53"/>
      <c r="DG33" s="53"/>
      <c r="DH33" s="53"/>
      <c r="DI33" s="53"/>
      <c r="DJ33" s="53"/>
      <c r="DK33" s="53"/>
      <c r="DL33" s="53"/>
      <c r="DM33" s="53"/>
      <c r="DN33" s="53"/>
      <c r="DO33" s="53"/>
      <c r="DP33" s="53"/>
      <c r="DQ33" s="53"/>
      <c r="DR33" s="53"/>
      <c r="DS33" s="53"/>
      <c r="DT33" s="53"/>
      <c r="DU33" s="53"/>
      <c r="DV33" s="53"/>
      <c r="DW33" s="53"/>
      <c r="DX33" s="53"/>
      <c r="DY33" s="53"/>
      <c r="DZ33" s="53"/>
      <c r="EA33" s="53"/>
      <c r="EB33" s="53"/>
      <c r="EC33" s="53"/>
      <c r="ED33" s="53"/>
      <c r="EE33" s="53"/>
      <c r="EF33" s="53"/>
      <c r="EG33" s="53"/>
      <c r="EH33" s="53"/>
      <c r="EI33" s="53"/>
      <c r="EJ33" s="53"/>
      <c r="EK33" s="53"/>
      <c r="EL33" s="53"/>
      <c r="EM33" s="53"/>
      <c r="EN33" s="53"/>
      <c r="EO33" s="53"/>
      <c r="EP33" s="53"/>
      <c r="EQ33" s="53"/>
      <c r="ER33" s="53"/>
      <c r="ES33" s="53"/>
      <c r="ET33" s="53"/>
      <c r="EU33" s="53"/>
      <c r="EV33" s="53"/>
      <c r="EW33" s="53"/>
      <c r="EX33" s="53"/>
      <c r="EY33" s="53"/>
      <c r="EZ33" s="53"/>
      <c r="FA33" s="53"/>
      <c r="FB33" s="53"/>
      <c r="FC33" s="53"/>
      <c r="FD33" s="53"/>
      <c r="FE33" s="53"/>
      <c r="FF33" s="53"/>
      <c r="FG33" s="53"/>
      <c r="FH33" s="53"/>
      <c r="FI33" s="53"/>
      <c r="FJ33" s="53"/>
      <c r="FK33" s="53"/>
      <c r="FL33" s="53"/>
      <c r="FM33" s="53"/>
      <c r="FN33" s="53"/>
      <c r="FO33" s="53"/>
      <c r="FP33" s="53"/>
      <c r="FQ33" s="53"/>
      <c r="FR33" s="53"/>
      <c r="FS33" s="53"/>
      <c r="FT33" s="53"/>
      <c r="FU33" s="53"/>
      <c r="FV33" s="53"/>
      <c r="FW33" s="53"/>
      <c r="FX33" s="53"/>
      <c r="FY33" s="53"/>
      <c r="FZ33" s="53"/>
      <c r="GA33" s="53"/>
      <c r="GB33" s="53"/>
      <c r="GC33" s="53"/>
      <c r="GD33" s="53"/>
      <c r="GE33" s="53"/>
      <c r="GF33" s="53"/>
      <c r="GG33" s="53"/>
      <c r="GH33" s="53"/>
      <c r="GI33" s="53"/>
      <c r="GJ33" s="53"/>
      <c r="GK33" s="53"/>
      <c r="GL33" s="53"/>
      <c r="GM33" s="53"/>
      <c r="GN33" s="53"/>
      <c r="GO33" s="53"/>
      <c r="GP33" s="53"/>
      <c r="GQ33" s="53"/>
      <c r="GR33" s="53"/>
      <c r="GS33" s="53"/>
      <c r="GT33" s="53"/>
      <c r="GU33" s="53"/>
      <c r="GV33" s="53"/>
      <c r="GW33" s="53"/>
      <c r="GX33" s="53"/>
      <c r="GY33" s="53"/>
      <c r="GZ33" s="53"/>
      <c r="HA33" s="53"/>
      <c r="HB33" s="53"/>
      <c r="HC33" s="53"/>
      <c r="HD33" s="53"/>
      <c r="HE33" s="53"/>
      <c r="HF33" s="53"/>
      <c r="HG33" s="53"/>
      <c r="HH33" s="53"/>
      <c r="HI33" s="53"/>
      <c r="HJ33" s="53"/>
      <c r="HK33" s="53"/>
      <c r="HL33" s="53"/>
      <c r="HM33" s="53"/>
      <c r="HN33" s="53"/>
      <c r="HO33" s="53"/>
      <c r="HP33" s="53"/>
      <c r="HQ33" s="53"/>
      <c r="HR33" s="53"/>
      <c r="HS33" s="53"/>
      <c r="HT33" s="53"/>
      <c r="HU33" s="53"/>
      <c r="HV33" s="53"/>
      <c r="HW33" s="53"/>
      <c r="HX33" s="53"/>
      <c r="HY33" s="53"/>
      <c r="HZ33" s="53"/>
      <c r="IA33" s="53"/>
      <c r="IB33" s="53"/>
      <c r="IC33" s="53"/>
      <c r="ID33" s="53"/>
      <c r="IE33" s="53"/>
      <c r="IF33" s="53"/>
      <c r="IG33" s="53"/>
      <c r="IH33" s="53"/>
      <c r="II33" s="53"/>
      <c r="IJ33" s="53"/>
      <c r="IK33" s="53"/>
      <c r="IL33" s="53"/>
      <c r="IM33" s="53"/>
      <c r="IN33" s="53"/>
      <c r="IO33" s="53"/>
      <c r="IP33" s="53"/>
      <c r="IQ33" s="53"/>
      <c r="IR33" s="53"/>
      <c r="IS33" s="53"/>
      <c r="IT33" s="53"/>
      <c r="IU33" s="53"/>
    </row>
    <row r="34" spans="1:255" s="54" customFormat="1" ht="12.75" customHeight="1" x14ac:dyDescent="0.25">
      <c r="A34" s="52"/>
      <c r="B34" s="95" t="s">
        <v>35</v>
      </c>
      <c r="C34" s="144" t="s">
        <v>75</v>
      </c>
      <c r="D34" s="145">
        <v>6.25E-2</v>
      </c>
      <c r="E34" s="96" t="s">
        <v>28</v>
      </c>
      <c r="F34" s="97">
        <v>256000</v>
      </c>
      <c r="G34" s="97">
        <f t="shared" ref="G34:G42" si="0">(D34*F34)</f>
        <v>16000</v>
      </c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3"/>
      <c r="V34" s="53"/>
      <c r="W34" s="53"/>
      <c r="X34" s="53"/>
      <c r="Y34" s="53"/>
      <c r="Z34" s="53"/>
      <c r="AA34" s="53"/>
      <c r="AB34" s="53"/>
      <c r="AC34" s="53"/>
      <c r="AD34" s="53"/>
      <c r="AE34" s="53"/>
      <c r="AF34" s="53"/>
      <c r="AG34" s="53"/>
      <c r="AH34" s="53"/>
      <c r="AI34" s="53"/>
      <c r="AJ34" s="53"/>
      <c r="AK34" s="53"/>
      <c r="AL34" s="53"/>
      <c r="AM34" s="53"/>
      <c r="AN34" s="53"/>
      <c r="AO34" s="53"/>
      <c r="AP34" s="53"/>
      <c r="AQ34" s="53"/>
      <c r="AR34" s="53"/>
      <c r="AS34" s="53"/>
      <c r="AT34" s="53"/>
      <c r="AU34" s="53"/>
      <c r="AV34" s="53"/>
      <c r="AW34" s="53"/>
      <c r="AX34" s="53"/>
      <c r="AY34" s="53"/>
      <c r="AZ34" s="53"/>
      <c r="BA34" s="53"/>
      <c r="BB34" s="53"/>
      <c r="BC34" s="53"/>
      <c r="BD34" s="53"/>
      <c r="BE34" s="53"/>
      <c r="BF34" s="53"/>
      <c r="BG34" s="53"/>
      <c r="BH34" s="53"/>
      <c r="BI34" s="53"/>
      <c r="BJ34" s="53"/>
      <c r="BK34" s="53"/>
      <c r="BL34" s="53"/>
      <c r="BM34" s="53"/>
      <c r="BN34" s="53"/>
      <c r="BO34" s="53"/>
      <c r="BP34" s="53"/>
      <c r="BQ34" s="53"/>
      <c r="BR34" s="53"/>
      <c r="BS34" s="53"/>
      <c r="BT34" s="53"/>
      <c r="BU34" s="53"/>
      <c r="BV34" s="53"/>
      <c r="BW34" s="53"/>
      <c r="BX34" s="53"/>
      <c r="BY34" s="53"/>
      <c r="BZ34" s="53"/>
      <c r="CA34" s="53"/>
      <c r="CB34" s="53"/>
      <c r="CC34" s="53"/>
      <c r="CD34" s="53"/>
      <c r="CE34" s="53"/>
      <c r="CF34" s="53"/>
      <c r="CG34" s="53"/>
      <c r="CH34" s="53"/>
      <c r="CI34" s="53"/>
      <c r="CJ34" s="53"/>
      <c r="CK34" s="53"/>
      <c r="CL34" s="53"/>
      <c r="CM34" s="53"/>
      <c r="CN34" s="53"/>
      <c r="CO34" s="53"/>
      <c r="CP34" s="53"/>
      <c r="CQ34" s="53"/>
      <c r="CR34" s="53"/>
      <c r="CS34" s="53"/>
      <c r="CT34" s="53"/>
      <c r="CU34" s="53"/>
      <c r="CV34" s="53"/>
      <c r="CW34" s="53"/>
      <c r="CX34" s="53"/>
      <c r="CY34" s="53"/>
      <c r="CZ34" s="53"/>
      <c r="DA34" s="53"/>
      <c r="DB34" s="53"/>
      <c r="DC34" s="53"/>
      <c r="DD34" s="53"/>
      <c r="DE34" s="53"/>
      <c r="DF34" s="53"/>
      <c r="DG34" s="53"/>
      <c r="DH34" s="53"/>
      <c r="DI34" s="53"/>
      <c r="DJ34" s="53"/>
      <c r="DK34" s="53"/>
      <c r="DL34" s="53"/>
      <c r="DM34" s="53"/>
      <c r="DN34" s="53"/>
      <c r="DO34" s="53"/>
      <c r="DP34" s="53"/>
      <c r="DQ34" s="53"/>
      <c r="DR34" s="53"/>
      <c r="DS34" s="53"/>
      <c r="DT34" s="53"/>
      <c r="DU34" s="53"/>
      <c r="DV34" s="53"/>
      <c r="DW34" s="53"/>
      <c r="DX34" s="53"/>
      <c r="DY34" s="53"/>
      <c r="DZ34" s="53"/>
      <c r="EA34" s="53"/>
      <c r="EB34" s="53"/>
      <c r="EC34" s="53"/>
      <c r="ED34" s="53"/>
      <c r="EE34" s="53"/>
      <c r="EF34" s="53"/>
      <c r="EG34" s="53"/>
      <c r="EH34" s="53"/>
      <c r="EI34" s="53"/>
      <c r="EJ34" s="53"/>
      <c r="EK34" s="53"/>
      <c r="EL34" s="53"/>
      <c r="EM34" s="53"/>
      <c r="EN34" s="53"/>
      <c r="EO34" s="53"/>
      <c r="EP34" s="53"/>
      <c r="EQ34" s="53"/>
      <c r="ER34" s="53"/>
      <c r="ES34" s="53"/>
      <c r="ET34" s="53"/>
      <c r="EU34" s="53"/>
      <c r="EV34" s="53"/>
      <c r="EW34" s="53"/>
      <c r="EX34" s="53"/>
      <c r="EY34" s="53"/>
      <c r="EZ34" s="53"/>
      <c r="FA34" s="53"/>
      <c r="FB34" s="53"/>
      <c r="FC34" s="53"/>
      <c r="FD34" s="53"/>
      <c r="FE34" s="53"/>
      <c r="FF34" s="53"/>
      <c r="FG34" s="53"/>
      <c r="FH34" s="53"/>
      <c r="FI34" s="53"/>
      <c r="FJ34" s="53"/>
      <c r="FK34" s="53"/>
      <c r="FL34" s="53"/>
      <c r="FM34" s="53"/>
      <c r="FN34" s="53"/>
      <c r="FO34" s="53"/>
      <c r="FP34" s="53"/>
      <c r="FQ34" s="53"/>
      <c r="FR34" s="53"/>
      <c r="FS34" s="53"/>
      <c r="FT34" s="53"/>
      <c r="FU34" s="53"/>
      <c r="FV34" s="53"/>
      <c r="FW34" s="53"/>
      <c r="FX34" s="53"/>
      <c r="FY34" s="53"/>
      <c r="FZ34" s="53"/>
      <c r="GA34" s="53"/>
      <c r="GB34" s="53"/>
      <c r="GC34" s="53"/>
      <c r="GD34" s="53"/>
      <c r="GE34" s="53"/>
      <c r="GF34" s="53"/>
      <c r="GG34" s="53"/>
      <c r="GH34" s="53"/>
      <c r="GI34" s="53"/>
      <c r="GJ34" s="53"/>
      <c r="GK34" s="53"/>
      <c r="GL34" s="53"/>
      <c r="GM34" s="53"/>
      <c r="GN34" s="53"/>
      <c r="GO34" s="53"/>
      <c r="GP34" s="53"/>
      <c r="GQ34" s="53"/>
      <c r="GR34" s="53"/>
      <c r="GS34" s="53"/>
      <c r="GT34" s="53"/>
      <c r="GU34" s="53"/>
      <c r="GV34" s="53"/>
      <c r="GW34" s="53"/>
      <c r="GX34" s="53"/>
      <c r="GY34" s="53"/>
      <c r="GZ34" s="53"/>
      <c r="HA34" s="53"/>
      <c r="HB34" s="53"/>
      <c r="HC34" s="53"/>
      <c r="HD34" s="53"/>
      <c r="HE34" s="53"/>
      <c r="HF34" s="53"/>
      <c r="HG34" s="53"/>
      <c r="HH34" s="53"/>
      <c r="HI34" s="53"/>
      <c r="HJ34" s="53"/>
      <c r="HK34" s="53"/>
      <c r="HL34" s="53"/>
      <c r="HM34" s="53"/>
      <c r="HN34" s="53"/>
      <c r="HO34" s="53"/>
      <c r="HP34" s="53"/>
      <c r="HQ34" s="53"/>
      <c r="HR34" s="53"/>
      <c r="HS34" s="53"/>
      <c r="HT34" s="53"/>
      <c r="HU34" s="53"/>
      <c r="HV34" s="53"/>
      <c r="HW34" s="53"/>
      <c r="HX34" s="53"/>
      <c r="HY34" s="53"/>
      <c r="HZ34" s="53"/>
      <c r="IA34" s="53"/>
      <c r="IB34" s="53"/>
      <c r="IC34" s="53"/>
      <c r="ID34" s="53"/>
      <c r="IE34" s="53"/>
      <c r="IF34" s="53"/>
      <c r="IG34" s="53"/>
      <c r="IH34" s="53"/>
      <c r="II34" s="53"/>
      <c r="IJ34" s="53"/>
      <c r="IK34" s="53"/>
      <c r="IL34" s="53"/>
      <c r="IM34" s="53"/>
      <c r="IN34" s="53"/>
      <c r="IO34" s="53"/>
      <c r="IP34" s="53"/>
      <c r="IQ34" s="53"/>
      <c r="IR34" s="53"/>
      <c r="IS34" s="53"/>
      <c r="IT34" s="53"/>
      <c r="IU34" s="53"/>
    </row>
    <row r="35" spans="1:255" s="54" customFormat="1" ht="12.75" customHeight="1" x14ac:dyDescent="0.25">
      <c r="A35" s="52"/>
      <c r="B35" s="95" t="s">
        <v>87</v>
      </c>
      <c r="C35" s="144" t="s">
        <v>75</v>
      </c>
      <c r="D35" s="145">
        <v>6.25E-2</v>
      </c>
      <c r="E35" s="96" t="s">
        <v>28</v>
      </c>
      <c r="F35" s="97">
        <v>400000</v>
      </c>
      <c r="G35" s="97">
        <f t="shared" si="0"/>
        <v>25000</v>
      </c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53"/>
      <c r="AC35" s="53"/>
      <c r="AD35" s="53"/>
      <c r="AE35" s="53"/>
      <c r="AF35" s="53"/>
      <c r="AG35" s="53"/>
      <c r="AH35" s="53"/>
      <c r="AI35" s="53"/>
      <c r="AJ35" s="53"/>
      <c r="AK35" s="53"/>
      <c r="AL35" s="53"/>
      <c r="AM35" s="53"/>
      <c r="AN35" s="53"/>
      <c r="AO35" s="53"/>
      <c r="AP35" s="53"/>
      <c r="AQ35" s="53"/>
      <c r="AR35" s="53"/>
      <c r="AS35" s="53"/>
      <c r="AT35" s="53"/>
      <c r="AU35" s="53"/>
      <c r="AV35" s="53"/>
      <c r="AW35" s="53"/>
      <c r="AX35" s="53"/>
      <c r="AY35" s="53"/>
      <c r="AZ35" s="53"/>
      <c r="BA35" s="53"/>
      <c r="BB35" s="53"/>
      <c r="BC35" s="53"/>
      <c r="BD35" s="53"/>
      <c r="BE35" s="53"/>
      <c r="BF35" s="53"/>
      <c r="BG35" s="53"/>
      <c r="BH35" s="53"/>
      <c r="BI35" s="53"/>
      <c r="BJ35" s="53"/>
      <c r="BK35" s="53"/>
      <c r="BL35" s="53"/>
      <c r="BM35" s="53"/>
      <c r="BN35" s="53"/>
      <c r="BO35" s="53"/>
      <c r="BP35" s="53"/>
      <c r="BQ35" s="53"/>
      <c r="BR35" s="53"/>
      <c r="BS35" s="53"/>
      <c r="BT35" s="53"/>
      <c r="BU35" s="53"/>
      <c r="BV35" s="53"/>
      <c r="BW35" s="53"/>
      <c r="BX35" s="53"/>
      <c r="BY35" s="53"/>
      <c r="BZ35" s="53"/>
      <c r="CA35" s="53"/>
      <c r="CB35" s="53"/>
      <c r="CC35" s="53"/>
      <c r="CD35" s="53"/>
      <c r="CE35" s="53"/>
      <c r="CF35" s="53"/>
      <c r="CG35" s="53"/>
      <c r="CH35" s="53"/>
      <c r="CI35" s="53"/>
      <c r="CJ35" s="53"/>
      <c r="CK35" s="53"/>
      <c r="CL35" s="53"/>
      <c r="CM35" s="53"/>
      <c r="CN35" s="53"/>
      <c r="CO35" s="53"/>
      <c r="CP35" s="53"/>
      <c r="CQ35" s="53"/>
      <c r="CR35" s="53"/>
      <c r="CS35" s="53"/>
      <c r="CT35" s="53"/>
      <c r="CU35" s="53"/>
      <c r="CV35" s="53"/>
      <c r="CW35" s="53"/>
      <c r="CX35" s="53"/>
      <c r="CY35" s="53"/>
      <c r="CZ35" s="53"/>
      <c r="DA35" s="53"/>
      <c r="DB35" s="53"/>
      <c r="DC35" s="53"/>
      <c r="DD35" s="53"/>
      <c r="DE35" s="53"/>
      <c r="DF35" s="53"/>
      <c r="DG35" s="53"/>
      <c r="DH35" s="53"/>
      <c r="DI35" s="53"/>
      <c r="DJ35" s="53"/>
      <c r="DK35" s="53"/>
      <c r="DL35" s="53"/>
      <c r="DM35" s="53"/>
      <c r="DN35" s="53"/>
      <c r="DO35" s="53"/>
      <c r="DP35" s="53"/>
      <c r="DQ35" s="53"/>
      <c r="DR35" s="53"/>
      <c r="DS35" s="53"/>
      <c r="DT35" s="53"/>
      <c r="DU35" s="53"/>
      <c r="DV35" s="53"/>
      <c r="DW35" s="53"/>
      <c r="DX35" s="53"/>
      <c r="DY35" s="53"/>
      <c r="DZ35" s="53"/>
      <c r="EA35" s="53"/>
      <c r="EB35" s="53"/>
      <c r="EC35" s="53"/>
      <c r="ED35" s="53"/>
      <c r="EE35" s="53"/>
      <c r="EF35" s="53"/>
      <c r="EG35" s="53"/>
      <c r="EH35" s="53"/>
      <c r="EI35" s="53"/>
      <c r="EJ35" s="53"/>
      <c r="EK35" s="53"/>
      <c r="EL35" s="53"/>
      <c r="EM35" s="53"/>
      <c r="EN35" s="53"/>
      <c r="EO35" s="53"/>
      <c r="EP35" s="53"/>
      <c r="EQ35" s="53"/>
      <c r="ER35" s="53"/>
      <c r="ES35" s="53"/>
      <c r="ET35" s="53"/>
      <c r="EU35" s="53"/>
      <c r="EV35" s="53"/>
      <c r="EW35" s="53"/>
      <c r="EX35" s="53"/>
      <c r="EY35" s="53"/>
      <c r="EZ35" s="53"/>
      <c r="FA35" s="53"/>
      <c r="FB35" s="53"/>
      <c r="FC35" s="53"/>
      <c r="FD35" s="53"/>
      <c r="FE35" s="53"/>
      <c r="FF35" s="53"/>
      <c r="FG35" s="53"/>
      <c r="FH35" s="53"/>
      <c r="FI35" s="53"/>
      <c r="FJ35" s="53"/>
      <c r="FK35" s="53"/>
      <c r="FL35" s="53"/>
      <c r="FM35" s="53"/>
      <c r="FN35" s="53"/>
      <c r="FO35" s="53"/>
      <c r="FP35" s="53"/>
      <c r="FQ35" s="53"/>
      <c r="FR35" s="53"/>
      <c r="FS35" s="53"/>
      <c r="FT35" s="53"/>
      <c r="FU35" s="53"/>
      <c r="FV35" s="53"/>
      <c r="FW35" s="53"/>
      <c r="FX35" s="53"/>
      <c r="FY35" s="53"/>
      <c r="FZ35" s="53"/>
      <c r="GA35" s="53"/>
      <c r="GB35" s="53"/>
      <c r="GC35" s="53"/>
      <c r="GD35" s="53"/>
      <c r="GE35" s="53"/>
      <c r="GF35" s="53"/>
      <c r="GG35" s="53"/>
      <c r="GH35" s="53"/>
      <c r="GI35" s="53"/>
      <c r="GJ35" s="53"/>
      <c r="GK35" s="53"/>
      <c r="GL35" s="53"/>
      <c r="GM35" s="53"/>
      <c r="GN35" s="53"/>
      <c r="GO35" s="53"/>
      <c r="GP35" s="53"/>
      <c r="GQ35" s="53"/>
      <c r="GR35" s="53"/>
      <c r="GS35" s="53"/>
      <c r="GT35" s="53"/>
      <c r="GU35" s="53"/>
      <c r="GV35" s="53"/>
      <c r="GW35" s="53"/>
      <c r="GX35" s="53"/>
      <c r="GY35" s="53"/>
      <c r="GZ35" s="53"/>
      <c r="HA35" s="53"/>
      <c r="HB35" s="53"/>
      <c r="HC35" s="53"/>
      <c r="HD35" s="53"/>
      <c r="HE35" s="53"/>
      <c r="HF35" s="53"/>
      <c r="HG35" s="53"/>
      <c r="HH35" s="53"/>
      <c r="HI35" s="53"/>
      <c r="HJ35" s="53"/>
      <c r="HK35" s="53"/>
      <c r="HL35" s="53"/>
      <c r="HM35" s="53"/>
      <c r="HN35" s="53"/>
      <c r="HO35" s="53"/>
      <c r="HP35" s="53"/>
      <c r="HQ35" s="53"/>
      <c r="HR35" s="53"/>
      <c r="HS35" s="53"/>
      <c r="HT35" s="53"/>
      <c r="HU35" s="53"/>
      <c r="HV35" s="53"/>
      <c r="HW35" s="53"/>
      <c r="HX35" s="53"/>
      <c r="HY35" s="53"/>
      <c r="HZ35" s="53"/>
      <c r="IA35" s="53"/>
      <c r="IB35" s="53"/>
      <c r="IC35" s="53"/>
      <c r="ID35" s="53"/>
      <c r="IE35" s="53"/>
      <c r="IF35" s="53"/>
      <c r="IG35" s="53"/>
      <c r="IH35" s="53"/>
      <c r="II35" s="53"/>
      <c r="IJ35" s="53"/>
      <c r="IK35" s="53"/>
      <c r="IL35" s="53"/>
      <c r="IM35" s="53"/>
      <c r="IN35" s="53"/>
      <c r="IO35" s="53"/>
      <c r="IP35" s="53"/>
      <c r="IQ35" s="53"/>
      <c r="IR35" s="53"/>
      <c r="IS35" s="53"/>
      <c r="IT35" s="53"/>
      <c r="IU35" s="53"/>
    </row>
    <row r="36" spans="1:255" s="54" customFormat="1" ht="12.75" customHeight="1" x14ac:dyDescent="0.25">
      <c r="A36" s="52"/>
      <c r="B36" s="98" t="s">
        <v>88</v>
      </c>
      <c r="C36" s="144" t="s">
        <v>75</v>
      </c>
      <c r="D36" s="145">
        <v>4.1666000000000002E-2</v>
      </c>
      <c r="E36" s="96" t="s">
        <v>29</v>
      </c>
      <c r="F36" s="97">
        <v>480000</v>
      </c>
      <c r="G36" s="97">
        <f t="shared" si="0"/>
        <v>19999.68</v>
      </c>
      <c r="H36" s="53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53"/>
      <c r="V36" s="53"/>
      <c r="W36" s="53"/>
      <c r="X36" s="53"/>
      <c r="Y36" s="53"/>
      <c r="Z36" s="53"/>
      <c r="AA36" s="53"/>
      <c r="AB36" s="53"/>
      <c r="AC36" s="53"/>
      <c r="AD36" s="53"/>
      <c r="AE36" s="53"/>
      <c r="AF36" s="53"/>
      <c r="AG36" s="53"/>
      <c r="AH36" s="53"/>
      <c r="AI36" s="53"/>
      <c r="AJ36" s="53"/>
      <c r="AK36" s="53"/>
      <c r="AL36" s="53"/>
      <c r="AM36" s="53"/>
      <c r="AN36" s="53"/>
      <c r="AO36" s="53"/>
      <c r="AP36" s="53"/>
      <c r="AQ36" s="53"/>
      <c r="AR36" s="53"/>
      <c r="AS36" s="53"/>
      <c r="AT36" s="53"/>
      <c r="AU36" s="53"/>
      <c r="AV36" s="53"/>
      <c r="AW36" s="53"/>
      <c r="AX36" s="53"/>
      <c r="AY36" s="53"/>
      <c r="AZ36" s="53"/>
      <c r="BA36" s="53"/>
      <c r="BB36" s="53"/>
      <c r="BC36" s="53"/>
      <c r="BD36" s="53"/>
      <c r="BE36" s="53"/>
      <c r="BF36" s="53"/>
      <c r="BG36" s="53"/>
      <c r="BH36" s="53"/>
      <c r="BI36" s="53"/>
      <c r="BJ36" s="53"/>
      <c r="BK36" s="53"/>
      <c r="BL36" s="53"/>
      <c r="BM36" s="53"/>
      <c r="BN36" s="53"/>
      <c r="BO36" s="53"/>
      <c r="BP36" s="53"/>
      <c r="BQ36" s="53"/>
      <c r="BR36" s="53"/>
      <c r="BS36" s="53"/>
      <c r="BT36" s="53"/>
      <c r="BU36" s="53"/>
      <c r="BV36" s="53"/>
      <c r="BW36" s="53"/>
      <c r="BX36" s="53"/>
      <c r="BY36" s="53"/>
      <c r="BZ36" s="53"/>
      <c r="CA36" s="53"/>
      <c r="CB36" s="53"/>
      <c r="CC36" s="53"/>
      <c r="CD36" s="53"/>
      <c r="CE36" s="53"/>
      <c r="CF36" s="53"/>
      <c r="CG36" s="53"/>
      <c r="CH36" s="53"/>
      <c r="CI36" s="53"/>
      <c r="CJ36" s="53"/>
      <c r="CK36" s="53"/>
      <c r="CL36" s="53"/>
      <c r="CM36" s="53"/>
      <c r="CN36" s="53"/>
      <c r="CO36" s="53"/>
      <c r="CP36" s="53"/>
      <c r="CQ36" s="53"/>
      <c r="CR36" s="53"/>
      <c r="CS36" s="53"/>
      <c r="CT36" s="53"/>
      <c r="CU36" s="53"/>
      <c r="CV36" s="53"/>
      <c r="CW36" s="53"/>
      <c r="CX36" s="53"/>
      <c r="CY36" s="53"/>
      <c r="CZ36" s="53"/>
      <c r="DA36" s="53"/>
      <c r="DB36" s="53"/>
      <c r="DC36" s="53"/>
      <c r="DD36" s="53"/>
      <c r="DE36" s="53"/>
      <c r="DF36" s="53"/>
      <c r="DG36" s="53"/>
      <c r="DH36" s="53"/>
      <c r="DI36" s="53"/>
      <c r="DJ36" s="53"/>
      <c r="DK36" s="53"/>
      <c r="DL36" s="53"/>
      <c r="DM36" s="53"/>
      <c r="DN36" s="53"/>
      <c r="DO36" s="53"/>
      <c r="DP36" s="53"/>
      <c r="DQ36" s="53"/>
      <c r="DR36" s="53"/>
      <c r="DS36" s="53"/>
      <c r="DT36" s="53"/>
      <c r="DU36" s="53"/>
      <c r="DV36" s="53"/>
      <c r="DW36" s="53"/>
      <c r="DX36" s="53"/>
      <c r="DY36" s="53"/>
      <c r="DZ36" s="53"/>
      <c r="EA36" s="53"/>
      <c r="EB36" s="53"/>
      <c r="EC36" s="53"/>
      <c r="ED36" s="53"/>
      <c r="EE36" s="53"/>
      <c r="EF36" s="53"/>
      <c r="EG36" s="53"/>
      <c r="EH36" s="53"/>
      <c r="EI36" s="53"/>
      <c r="EJ36" s="53"/>
      <c r="EK36" s="53"/>
      <c r="EL36" s="53"/>
      <c r="EM36" s="53"/>
      <c r="EN36" s="53"/>
      <c r="EO36" s="53"/>
      <c r="EP36" s="53"/>
      <c r="EQ36" s="53"/>
      <c r="ER36" s="53"/>
      <c r="ES36" s="53"/>
      <c r="ET36" s="53"/>
      <c r="EU36" s="53"/>
      <c r="EV36" s="53"/>
      <c r="EW36" s="53"/>
      <c r="EX36" s="53"/>
      <c r="EY36" s="53"/>
      <c r="EZ36" s="53"/>
      <c r="FA36" s="53"/>
      <c r="FB36" s="53"/>
      <c r="FC36" s="53"/>
      <c r="FD36" s="53"/>
      <c r="FE36" s="53"/>
      <c r="FF36" s="53"/>
      <c r="FG36" s="53"/>
      <c r="FH36" s="53"/>
      <c r="FI36" s="53"/>
      <c r="FJ36" s="53"/>
      <c r="FK36" s="53"/>
      <c r="FL36" s="53"/>
      <c r="FM36" s="53"/>
      <c r="FN36" s="53"/>
      <c r="FO36" s="53"/>
      <c r="FP36" s="53"/>
      <c r="FQ36" s="53"/>
      <c r="FR36" s="53"/>
      <c r="FS36" s="53"/>
      <c r="FT36" s="53"/>
      <c r="FU36" s="53"/>
      <c r="FV36" s="53"/>
      <c r="FW36" s="53"/>
      <c r="FX36" s="53"/>
      <c r="FY36" s="53"/>
      <c r="FZ36" s="53"/>
      <c r="GA36" s="53"/>
      <c r="GB36" s="53"/>
      <c r="GC36" s="53"/>
      <c r="GD36" s="53"/>
      <c r="GE36" s="53"/>
      <c r="GF36" s="53"/>
      <c r="GG36" s="53"/>
      <c r="GH36" s="53"/>
      <c r="GI36" s="53"/>
      <c r="GJ36" s="53"/>
      <c r="GK36" s="53"/>
      <c r="GL36" s="53"/>
      <c r="GM36" s="53"/>
      <c r="GN36" s="53"/>
      <c r="GO36" s="53"/>
      <c r="GP36" s="53"/>
      <c r="GQ36" s="53"/>
      <c r="GR36" s="53"/>
      <c r="GS36" s="53"/>
      <c r="GT36" s="53"/>
      <c r="GU36" s="53"/>
      <c r="GV36" s="53"/>
      <c r="GW36" s="53"/>
      <c r="GX36" s="53"/>
      <c r="GY36" s="53"/>
      <c r="GZ36" s="53"/>
      <c r="HA36" s="53"/>
      <c r="HB36" s="53"/>
      <c r="HC36" s="53"/>
      <c r="HD36" s="53"/>
      <c r="HE36" s="53"/>
      <c r="HF36" s="53"/>
      <c r="HG36" s="53"/>
      <c r="HH36" s="53"/>
      <c r="HI36" s="53"/>
      <c r="HJ36" s="53"/>
      <c r="HK36" s="53"/>
      <c r="HL36" s="53"/>
      <c r="HM36" s="53"/>
      <c r="HN36" s="53"/>
      <c r="HO36" s="53"/>
      <c r="HP36" s="53"/>
      <c r="HQ36" s="53"/>
      <c r="HR36" s="53"/>
      <c r="HS36" s="53"/>
      <c r="HT36" s="53"/>
      <c r="HU36" s="53"/>
      <c r="HV36" s="53"/>
      <c r="HW36" s="53"/>
      <c r="HX36" s="53"/>
      <c r="HY36" s="53"/>
      <c r="HZ36" s="53"/>
      <c r="IA36" s="53"/>
      <c r="IB36" s="53"/>
      <c r="IC36" s="53"/>
      <c r="ID36" s="53"/>
      <c r="IE36" s="53"/>
      <c r="IF36" s="53"/>
      <c r="IG36" s="53"/>
      <c r="IH36" s="53"/>
      <c r="II36" s="53"/>
      <c r="IJ36" s="53"/>
      <c r="IK36" s="53"/>
      <c r="IL36" s="53"/>
      <c r="IM36" s="53"/>
      <c r="IN36" s="53"/>
      <c r="IO36" s="53"/>
      <c r="IP36" s="53"/>
      <c r="IQ36" s="53"/>
      <c r="IR36" s="53"/>
      <c r="IS36" s="53"/>
      <c r="IT36" s="53"/>
      <c r="IU36" s="53"/>
    </row>
    <row r="37" spans="1:255" s="54" customFormat="1" ht="12.75" customHeight="1" x14ac:dyDescent="0.25">
      <c r="A37" s="52"/>
      <c r="B37" s="98" t="s">
        <v>89</v>
      </c>
      <c r="C37" s="144" t="s">
        <v>75</v>
      </c>
      <c r="D37" s="145">
        <v>3.125E-2</v>
      </c>
      <c r="E37" s="96" t="s">
        <v>29</v>
      </c>
      <c r="F37" s="97">
        <v>480000</v>
      </c>
      <c r="G37" s="97">
        <f t="shared" si="0"/>
        <v>15000</v>
      </c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53"/>
      <c r="V37" s="53"/>
      <c r="W37" s="53"/>
      <c r="X37" s="53"/>
      <c r="Y37" s="53"/>
      <c r="Z37" s="53"/>
      <c r="AA37" s="53"/>
      <c r="AB37" s="53"/>
      <c r="AC37" s="53"/>
      <c r="AD37" s="53"/>
      <c r="AE37" s="53"/>
      <c r="AF37" s="53"/>
      <c r="AG37" s="53"/>
      <c r="AH37" s="53"/>
      <c r="AI37" s="53"/>
      <c r="AJ37" s="53"/>
      <c r="AK37" s="53"/>
      <c r="AL37" s="53"/>
      <c r="AM37" s="53"/>
      <c r="AN37" s="53"/>
      <c r="AO37" s="53"/>
      <c r="AP37" s="53"/>
      <c r="AQ37" s="53"/>
      <c r="AR37" s="53"/>
      <c r="AS37" s="53"/>
      <c r="AT37" s="53"/>
      <c r="AU37" s="53"/>
      <c r="AV37" s="53"/>
      <c r="AW37" s="53"/>
      <c r="AX37" s="53"/>
      <c r="AY37" s="53"/>
      <c r="AZ37" s="53"/>
      <c r="BA37" s="53"/>
      <c r="BB37" s="53"/>
      <c r="BC37" s="53"/>
      <c r="BD37" s="53"/>
      <c r="BE37" s="53"/>
      <c r="BF37" s="53"/>
      <c r="BG37" s="53"/>
      <c r="BH37" s="53"/>
      <c r="BI37" s="53"/>
      <c r="BJ37" s="53"/>
      <c r="BK37" s="53"/>
      <c r="BL37" s="53"/>
      <c r="BM37" s="53"/>
      <c r="BN37" s="53"/>
      <c r="BO37" s="53"/>
      <c r="BP37" s="53"/>
      <c r="BQ37" s="53"/>
      <c r="BR37" s="53"/>
      <c r="BS37" s="53"/>
      <c r="BT37" s="53"/>
      <c r="BU37" s="53"/>
      <c r="BV37" s="53"/>
      <c r="BW37" s="53"/>
      <c r="BX37" s="53"/>
      <c r="BY37" s="53"/>
      <c r="BZ37" s="53"/>
      <c r="CA37" s="53"/>
      <c r="CB37" s="53"/>
      <c r="CC37" s="53"/>
      <c r="CD37" s="53"/>
      <c r="CE37" s="53"/>
      <c r="CF37" s="53"/>
      <c r="CG37" s="53"/>
      <c r="CH37" s="53"/>
      <c r="CI37" s="53"/>
      <c r="CJ37" s="53"/>
      <c r="CK37" s="53"/>
      <c r="CL37" s="53"/>
      <c r="CM37" s="53"/>
      <c r="CN37" s="53"/>
      <c r="CO37" s="53"/>
      <c r="CP37" s="53"/>
      <c r="CQ37" s="53"/>
      <c r="CR37" s="53"/>
      <c r="CS37" s="53"/>
      <c r="CT37" s="53"/>
      <c r="CU37" s="53"/>
      <c r="CV37" s="53"/>
      <c r="CW37" s="53"/>
      <c r="CX37" s="53"/>
      <c r="CY37" s="53"/>
      <c r="CZ37" s="53"/>
      <c r="DA37" s="53"/>
      <c r="DB37" s="53"/>
      <c r="DC37" s="53"/>
      <c r="DD37" s="53"/>
      <c r="DE37" s="53"/>
      <c r="DF37" s="53"/>
      <c r="DG37" s="53"/>
      <c r="DH37" s="53"/>
      <c r="DI37" s="53"/>
      <c r="DJ37" s="53"/>
      <c r="DK37" s="53"/>
      <c r="DL37" s="53"/>
      <c r="DM37" s="53"/>
      <c r="DN37" s="53"/>
      <c r="DO37" s="53"/>
      <c r="DP37" s="53"/>
      <c r="DQ37" s="53"/>
      <c r="DR37" s="53"/>
      <c r="DS37" s="53"/>
      <c r="DT37" s="53"/>
      <c r="DU37" s="53"/>
      <c r="DV37" s="53"/>
      <c r="DW37" s="53"/>
      <c r="DX37" s="53"/>
      <c r="DY37" s="53"/>
      <c r="DZ37" s="53"/>
      <c r="EA37" s="53"/>
      <c r="EB37" s="53"/>
      <c r="EC37" s="53"/>
      <c r="ED37" s="53"/>
      <c r="EE37" s="53"/>
      <c r="EF37" s="53"/>
      <c r="EG37" s="53"/>
      <c r="EH37" s="53"/>
      <c r="EI37" s="53"/>
      <c r="EJ37" s="53"/>
      <c r="EK37" s="53"/>
      <c r="EL37" s="53"/>
      <c r="EM37" s="53"/>
      <c r="EN37" s="53"/>
      <c r="EO37" s="53"/>
      <c r="EP37" s="53"/>
      <c r="EQ37" s="53"/>
      <c r="ER37" s="53"/>
      <c r="ES37" s="53"/>
      <c r="ET37" s="53"/>
      <c r="EU37" s="53"/>
      <c r="EV37" s="53"/>
      <c r="EW37" s="53"/>
      <c r="EX37" s="53"/>
      <c r="EY37" s="53"/>
      <c r="EZ37" s="53"/>
      <c r="FA37" s="53"/>
      <c r="FB37" s="53"/>
      <c r="FC37" s="53"/>
      <c r="FD37" s="53"/>
      <c r="FE37" s="53"/>
      <c r="FF37" s="53"/>
      <c r="FG37" s="53"/>
      <c r="FH37" s="53"/>
      <c r="FI37" s="53"/>
      <c r="FJ37" s="53"/>
      <c r="FK37" s="53"/>
      <c r="FL37" s="53"/>
      <c r="FM37" s="53"/>
      <c r="FN37" s="53"/>
      <c r="FO37" s="53"/>
      <c r="FP37" s="53"/>
      <c r="FQ37" s="53"/>
      <c r="FR37" s="53"/>
      <c r="FS37" s="53"/>
      <c r="FT37" s="53"/>
      <c r="FU37" s="53"/>
      <c r="FV37" s="53"/>
      <c r="FW37" s="53"/>
      <c r="FX37" s="53"/>
      <c r="FY37" s="53"/>
      <c r="FZ37" s="53"/>
      <c r="GA37" s="53"/>
      <c r="GB37" s="53"/>
      <c r="GC37" s="53"/>
      <c r="GD37" s="53"/>
      <c r="GE37" s="53"/>
      <c r="GF37" s="53"/>
      <c r="GG37" s="53"/>
      <c r="GH37" s="53"/>
      <c r="GI37" s="53"/>
      <c r="GJ37" s="53"/>
      <c r="GK37" s="53"/>
      <c r="GL37" s="53"/>
      <c r="GM37" s="53"/>
      <c r="GN37" s="53"/>
      <c r="GO37" s="53"/>
      <c r="GP37" s="53"/>
      <c r="GQ37" s="53"/>
      <c r="GR37" s="53"/>
      <c r="GS37" s="53"/>
      <c r="GT37" s="53"/>
      <c r="GU37" s="53"/>
      <c r="GV37" s="53"/>
      <c r="GW37" s="53"/>
      <c r="GX37" s="53"/>
      <c r="GY37" s="53"/>
      <c r="GZ37" s="53"/>
      <c r="HA37" s="53"/>
      <c r="HB37" s="53"/>
      <c r="HC37" s="53"/>
      <c r="HD37" s="53"/>
      <c r="HE37" s="53"/>
      <c r="HF37" s="53"/>
      <c r="HG37" s="53"/>
      <c r="HH37" s="53"/>
      <c r="HI37" s="53"/>
      <c r="HJ37" s="53"/>
      <c r="HK37" s="53"/>
      <c r="HL37" s="53"/>
      <c r="HM37" s="53"/>
      <c r="HN37" s="53"/>
      <c r="HO37" s="53"/>
      <c r="HP37" s="53"/>
      <c r="HQ37" s="53"/>
      <c r="HR37" s="53"/>
      <c r="HS37" s="53"/>
      <c r="HT37" s="53"/>
      <c r="HU37" s="53"/>
      <c r="HV37" s="53"/>
      <c r="HW37" s="53"/>
      <c r="HX37" s="53"/>
      <c r="HY37" s="53"/>
      <c r="HZ37" s="53"/>
      <c r="IA37" s="53"/>
      <c r="IB37" s="53"/>
      <c r="IC37" s="53"/>
      <c r="ID37" s="53"/>
      <c r="IE37" s="53"/>
      <c r="IF37" s="53"/>
      <c r="IG37" s="53"/>
      <c r="IH37" s="53"/>
      <c r="II37" s="53"/>
      <c r="IJ37" s="53"/>
      <c r="IK37" s="53"/>
      <c r="IL37" s="53"/>
      <c r="IM37" s="53"/>
      <c r="IN37" s="53"/>
      <c r="IO37" s="53"/>
      <c r="IP37" s="53"/>
      <c r="IQ37" s="53"/>
      <c r="IR37" s="53"/>
      <c r="IS37" s="53"/>
      <c r="IT37" s="53"/>
      <c r="IU37" s="53"/>
    </row>
    <row r="38" spans="1:255" s="54" customFormat="1" ht="12.75" customHeight="1" x14ac:dyDescent="0.25">
      <c r="A38" s="52"/>
      <c r="B38" s="98" t="s">
        <v>90</v>
      </c>
      <c r="C38" s="144" t="s">
        <v>75</v>
      </c>
      <c r="D38" s="145">
        <v>3.125E-2</v>
      </c>
      <c r="E38" s="96" t="s">
        <v>29</v>
      </c>
      <c r="F38" s="97">
        <v>480000</v>
      </c>
      <c r="G38" s="97">
        <f t="shared" si="0"/>
        <v>15000</v>
      </c>
      <c r="H38" s="53"/>
      <c r="I38" s="53"/>
      <c r="J38" s="53"/>
      <c r="K38" s="53"/>
      <c r="L38" s="53"/>
      <c r="M38" s="53"/>
      <c r="N38" s="53"/>
      <c r="O38" s="53"/>
      <c r="P38" s="53"/>
      <c r="Q38" s="53"/>
      <c r="R38" s="53"/>
      <c r="S38" s="53"/>
      <c r="T38" s="53"/>
      <c r="U38" s="53"/>
      <c r="V38" s="53"/>
      <c r="W38" s="53"/>
      <c r="X38" s="53"/>
      <c r="Y38" s="53"/>
      <c r="Z38" s="53"/>
      <c r="AA38" s="53"/>
      <c r="AB38" s="53"/>
      <c r="AC38" s="53"/>
      <c r="AD38" s="53"/>
      <c r="AE38" s="53"/>
      <c r="AF38" s="53"/>
      <c r="AG38" s="53"/>
      <c r="AH38" s="53"/>
      <c r="AI38" s="53"/>
      <c r="AJ38" s="53"/>
      <c r="AK38" s="53"/>
      <c r="AL38" s="53"/>
      <c r="AM38" s="53"/>
      <c r="AN38" s="53"/>
      <c r="AO38" s="53"/>
      <c r="AP38" s="53"/>
      <c r="AQ38" s="53"/>
      <c r="AR38" s="53"/>
      <c r="AS38" s="53"/>
      <c r="AT38" s="53"/>
      <c r="AU38" s="53"/>
      <c r="AV38" s="53"/>
      <c r="AW38" s="53"/>
      <c r="AX38" s="53"/>
      <c r="AY38" s="53"/>
      <c r="AZ38" s="53"/>
      <c r="BA38" s="53"/>
      <c r="BB38" s="53"/>
      <c r="BC38" s="53"/>
      <c r="BD38" s="53"/>
      <c r="BE38" s="53"/>
      <c r="BF38" s="53"/>
      <c r="BG38" s="53"/>
      <c r="BH38" s="53"/>
      <c r="BI38" s="53"/>
      <c r="BJ38" s="53"/>
      <c r="BK38" s="53"/>
      <c r="BL38" s="53"/>
      <c r="BM38" s="53"/>
      <c r="BN38" s="53"/>
      <c r="BO38" s="53"/>
      <c r="BP38" s="53"/>
      <c r="BQ38" s="53"/>
      <c r="BR38" s="53"/>
      <c r="BS38" s="53"/>
      <c r="BT38" s="53"/>
      <c r="BU38" s="53"/>
      <c r="BV38" s="53"/>
      <c r="BW38" s="53"/>
      <c r="BX38" s="53"/>
      <c r="BY38" s="53"/>
      <c r="BZ38" s="53"/>
      <c r="CA38" s="53"/>
      <c r="CB38" s="53"/>
      <c r="CC38" s="53"/>
      <c r="CD38" s="53"/>
      <c r="CE38" s="53"/>
      <c r="CF38" s="53"/>
      <c r="CG38" s="53"/>
      <c r="CH38" s="53"/>
      <c r="CI38" s="53"/>
      <c r="CJ38" s="53"/>
      <c r="CK38" s="53"/>
      <c r="CL38" s="53"/>
      <c r="CM38" s="53"/>
      <c r="CN38" s="53"/>
      <c r="CO38" s="53"/>
      <c r="CP38" s="53"/>
      <c r="CQ38" s="53"/>
      <c r="CR38" s="53"/>
      <c r="CS38" s="53"/>
      <c r="CT38" s="53"/>
      <c r="CU38" s="53"/>
      <c r="CV38" s="53"/>
      <c r="CW38" s="53"/>
      <c r="CX38" s="53"/>
      <c r="CY38" s="53"/>
      <c r="CZ38" s="53"/>
      <c r="DA38" s="53"/>
      <c r="DB38" s="53"/>
      <c r="DC38" s="53"/>
      <c r="DD38" s="53"/>
      <c r="DE38" s="53"/>
      <c r="DF38" s="53"/>
      <c r="DG38" s="53"/>
      <c r="DH38" s="53"/>
      <c r="DI38" s="53"/>
      <c r="DJ38" s="53"/>
      <c r="DK38" s="53"/>
      <c r="DL38" s="53"/>
      <c r="DM38" s="53"/>
      <c r="DN38" s="53"/>
      <c r="DO38" s="53"/>
      <c r="DP38" s="53"/>
      <c r="DQ38" s="53"/>
      <c r="DR38" s="53"/>
      <c r="DS38" s="53"/>
      <c r="DT38" s="53"/>
      <c r="DU38" s="53"/>
      <c r="DV38" s="53"/>
      <c r="DW38" s="53"/>
      <c r="DX38" s="53"/>
      <c r="DY38" s="53"/>
      <c r="DZ38" s="53"/>
      <c r="EA38" s="53"/>
      <c r="EB38" s="53"/>
      <c r="EC38" s="53"/>
      <c r="ED38" s="53"/>
      <c r="EE38" s="53"/>
      <c r="EF38" s="53"/>
      <c r="EG38" s="53"/>
      <c r="EH38" s="53"/>
      <c r="EI38" s="53"/>
      <c r="EJ38" s="53"/>
      <c r="EK38" s="53"/>
      <c r="EL38" s="53"/>
      <c r="EM38" s="53"/>
      <c r="EN38" s="53"/>
      <c r="EO38" s="53"/>
      <c r="EP38" s="53"/>
      <c r="EQ38" s="53"/>
      <c r="ER38" s="53"/>
      <c r="ES38" s="53"/>
      <c r="ET38" s="53"/>
      <c r="EU38" s="53"/>
      <c r="EV38" s="53"/>
      <c r="EW38" s="53"/>
      <c r="EX38" s="53"/>
      <c r="EY38" s="53"/>
      <c r="EZ38" s="53"/>
      <c r="FA38" s="53"/>
      <c r="FB38" s="53"/>
      <c r="FC38" s="53"/>
      <c r="FD38" s="53"/>
      <c r="FE38" s="53"/>
      <c r="FF38" s="53"/>
      <c r="FG38" s="53"/>
      <c r="FH38" s="53"/>
      <c r="FI38" s="53"/>
      <c r="FJ38" s="53"/>
      <c r="FK38" s="53"/>
      <c r="FL38" s="53"/>
      <c r="FM38" s="53"/>
      <c r="FN38" s="53"/>
      <c r="FO38" s="53"/>
      <c r="FP38" s="53"/>
      <c r="FQ38" s="53"/>
      <c r="FR38" s="53"/>
      <c r="FS38" s="53"/>
      <c r="FT38" s="53"/>
      <c r="FU38" s="53"/>
      <c r="FV38" s="53"/>
      <c r="FW38" s="53"/>
      <c r="FX38" s="53"/>
      <c r="FY38" s="53"/>
      <c r="FZ38" s="53"/>
      <c r="GA38" s="53"/>
      <c r="GB38" s="53"/>
      <c r="GC38" s="53"/>
      <c r="GD38" s="53"/>
      <c r="GE38" s="53"/>
      <c r="GF38" s="53"/>
      <c r="GG38" s="53"/>
      <c r="GH38" s="53"/>
      <c r="GI38" s="53"/>
      <c r="GJ38" s="53"/>
      <c r="GK38" s="53"/>
      <c r="GL38" s="53"/>
      <c r="GM38" s="53"/>
      <c r="GN38" s="53"/>
      <c r="GO38" s="53"/>
      <c r="GP38" s="53"/>
      <c r="GQ38" s="53"/>
      <c r="GR38" s="53"/>
      <c r="GS38" s="53"/>
      <c r="GT38" s="53"/>
      <c r="GU38" s="53"/>
      <c r="GV38" s="53"/>
      <c r="GW38" s="53"/>
      <c r="GX38" s="53"/>
      <c r="GY38" s="53"/>
      <c r="GZ38" s="53"/>
      <c r="HA38" s="53"/>
      <c r="HB38" s="53"/>
      <c r="HC38" s="53"/>
      <c r="HD38" s="53"/>
      <c r="HE38" s="53"/>
      <c r="HF38" s="53"/>
      <c r="HG38" s="53"/>
      <c r="HH38" s="53"/>
      <c r="HI38" s="53"/>
      <c r="HJ38" s="53"/>
      <c r="HK38" s="53"/>
      <c r="HL38" s="53"/>
      <c r="HM38" s="53"/>
      <c r="HN38" s="53"/>
      <c r="HO38" s="53"/>
      <c r="HP38" s="53"/>
      <c r="HQ38" s="53"/>
      <c r="HR38" s="53"/>
      <c r="HS38" s="53"/>
      <c r="HT38" s="53"/>
      <c r="HU38" s="53"/>
      <c r="HV38" s="53"/>
      <c r="HW38" s="53"/>
      <c r="HX38" s="53"/>
      <c r="HY38" s="53"/>
      <c r="HZ38" s="53"/>
      <c r="IA38" s="53"/>
      <c r="IB38" s="53"/>
      <c r="IC38" s="53"/>
      <c r="ID38" s="53"/>
      <c r="IE38" s="53"/>
      <c r="IF38" s="53"/>
      <c r="IG38" s="53"/>
      <c r="IH38" s="53"/>
      <c r="II38" s="53"/>
      <c r="IJ38" s="53"/>
      <c r="IK38" s="53"/>
      <c r="IL38" s="53"/>
      <c r="IM38" s="53"/>
      <c r="IN38" s="53"/>
      <c r="IO38" s="53"/>
      <c r="IP38" s="53"/>
      <c r="IQ38" s="53"/>
      <c r="IR38" s="53"/>
      <c r="IS38" s="53"/>
      <c r="IT38" s="53"/>
      <c r="IU38" s="53"/>
    </row>
    <row r="39" spans="1:255" s="54" customFormat="1" ht="12.75" customHeight="1" x14ac:dyDescent="0.25">
      <c r="A39" s="52"/>
      <c r="B39" s="98" t="s">
        <v>91</v>
      </c>
      <c r="C39" s="144" t="s">
        <v>75</v>
      </c>
      <c r="D39" s="145">
        <v>3.125E-2</v>
      </c>
      <c r="E39" s="96" t="s">
        <v>29</v>
      </c>
      <c r="F39" s="97">
        <v>384000</v>
      </c>
      <c r="G39" s="97">
        <f t="shared" si="0"/>
        <v>12000</v>
      </c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53"/>
      <c r="U39" s="53"/>
      <c r="V39" s="53"/>
      <c r="W39" s="53"/>
      <c r="X39" s="53"/>
      <c r="Y39" s="53"/>
      <c r="Z39" s="53"/>
      <c r="AA39" s="53"/>
      <c r="AB39" s="53"/>
      <c r="AC39" s="53"/>
      <c r="AD39" s="53"/>
      <c r="AE39" s="53"/>
      <c r="AF39" s="53"/>
      <c r="AG39" s="53"/>
      <c r="AH39" s="53"/>
      <c r="AI39" s="53"/>
      <c r="AJ39" s="53"/>
      <c r="AK39" s="53"/>
      <c r="AL39" s="53"/>
      <c r="AM39" s="53"/>
      <c r="AN39" s="53"/>
      <c r="AO39" s="53"/>
      <c r="AP39" s="53"/>
      <c r="AQ39" s="53"/>
      <c r="AR39" s="53"/>
      <c r="AS39" s="53"/>
      <c r="AT39" s="53"/>
      <c r="AU39" s="53"/>
      <c r="AV39" s="53"/>
      <c r="AW39" s="53"/>
      <c r="AX39" s="53"/>
      <c r="AY39" s="53"/>
      <c r="AZ39" s="53"/>
      <c r="BA39" s="53"/>
      <c r="BB39" s="53"/>
      <c r="BC39" s="53"/>
      <c r="BD39" s="53"/>
      <c r="BE39" s="53"/>
      <c r="BF39" s="53"/>
      <c r="BG39" s="53"/>
      <c r="BH39" s="53"/>
      <c r="BI39" s="53"/>
      <c r="BJ39" s="53"/>
      <c r="BK39" s="53"/>
      <c r="BL39" s="53"/>
      <c r="BM39" s="53"/>
      <c r="BN39" s="53"/>
      <c r="BO39" s="53"/>
      <c r="BP39" s="53"/>
      <c r="BQ39" s="53"/>
      <c r="BR39" s="53"/>
      <c r="BS39" s="53"/>
      <c r="BT39" s="53"/>
      <c r="BU39" s="53"/>
      <c r="BV39" s="53"/>
      <c r="BW39" s="53"/>
      <c r="BX39" s="53"/>
      <c r="BY39" s="53"/>
      <c r="BZ39" s="53"/>
      <c r="CA39" s="53"/>
      <c r="CB39" s="53"/>
      <c r="CC39" s="53"/>
      <c r="CD39" s="53"/>
      <c r="CE39" s="53"/>
      <c r="CF39" s="53"/>
      <c r="CG39" s="53"/>
      <c r="CH39" s="53"/>
      <c r="CI39" s="53"/>
      <c r="CJ39" s="53"/>
      <c r="CK39" s="53"/>
      <c r="CL39" s="53"/>
      <c r="CM39" s="53"/>
      <c r="CN39" s="53"/>
      <c r="CO39" s="53"/>
      <c r="CP39" s="53"/>
      <c r="CQ39" s="53"/>
      <c r="CR39" s="53"/>
      <c r="CS39" s="53"/>
      <c r="CT39" s="53"/>
      <c r="CU39" s="53"/>
      <c r="CV39" s="53"/>
      <c r="CW39" s="53"/>
      <c r="CX39" s="53"/>
      <c r="CY39" s="53"/>
      <c r="CZ39" s="53"/>
      <c r="DA39" s="53"/>
      <c r="DB39" s="53"/>
      <c r="DC39" s="53"/>
      <c r="DD39" s="53"/>
      <c r="DE39" s="53"/>
      <c r="DF39" s="53"/>
      <c r="DG39" s="53"/>
      <c r="DH39" s="53"/>
      <c r="DI39" s="53"/>
      <c r="DJ39" s="53"/>
      <c r="DK39" s="53"/>
      <c r="DL39" s="53"/>
      <c r="DM39" s="53"/>
      <c r="DN39" s="53"/>
      <c r="DO39" s="53"/>
      <c r="DP39" s="53"/>
      <c r="DQ39" s="53"/>
      <c r="DR39" s="53"/>
      <c r="DS39" s="53"/>
      <c r="DT39" s="53"/>
      <c r="DU39" s="53"/>
      <c r="DV39" s="53"/>
      <c r="DW39" s="53"/>
      <c r="DX39" s="53"/>
      <c r="DY39" s="53"/>
      <c r="DZ39" s="53"/>
      <c r="EA39" s="53"/>
      <c r="EB39" s="53"/>
      <c r="EC39" s="53"/>
      <c r="ED39" s="53"/>
      <c r="EE39" s="53"/>
      <c r="EF39" s="53"/>
      <c r="EG39" s="53"/>
      <c r="EH39" s="53"/>
      <c r="EI39" s="53"/>
      <c r="EJ39" s="53"/>
      <c r="EK39" s="53"/>
      <c r="EL39" s="53"/>
      <c r="EM39" s="53"/>
      <c r="EN39" s="53"/>
      <c r="EO39" s="53"/>
      <c r="EP39" s="53"/>
      <c r="EQ39" s="53"/>
      <c r="ER39" s="53"/>
      <c r="ES39" s="53"/>
      <c r="ET39" s="53"/>
      <c r="EU39" s="53"/>
      <c r="EV39" s="53"/>
      <c r="EW39" s="53"/>
      <c r="EX39" s="53"/>
      <c r="EY39" s="53"/>
      <c r="EZ39" s="53"/>
      <c r="FA39" s="53"/>
      <c r="FB39" s="53"/>
      <c r="FC39" s="53"/>
      <c r="FD39" s="53"/>
      <c r="FE39" s="53"/>
      <c r="FF39" s="53"/>
      <c r="FG39" s="53"/>
      <c r="FH39" s="53"/>
      <c r="FI39" s="53"/>
      <c r="FJ39" s="53"/>
      <c r="FK39" s="53"/>
      <c r="FL39" s="53"/>
      <c r="FM39" s="53"/>
      <c r="FN39" s="53"/>
      <c r="FO39" s="53"/>
      <c r="FP39" s="53"/>
      <c r="FQ39" s="53"/>
      <c r="FR39" s="53"/>
      <c r="FS39" s="53"/>
      <c r="FT39" s="53"/>
      <c r="FU39" s="53"/>
      <c r="FV39" s="53"/>
      <c r="FW39" s="53"/>
      <c r="FX39" s="53"/>
      <c r="FY39" s="53"/>
      <c r="FZ39" s="53"/>
      <c r="GA39" s="53"/>
      <c r="GB39" s="53"/>
      <c r="GC39" s="53"/>
      <c r="GD39" s="53"/>
      <c r="GE39" s="53"/>
      <c r="GF39" s="53"/>
      <c r="GG39" s="53"/>
      <c r="GH39" s="53"/>
      <c r="GI39" s="53"/>
      <c r="GJ39" s="53"/>
      <c r="GK39" s="53"/>
      <c r="GL39" s="53"/>
      <c r="GM39" s="53"/>
      <c r="GN39" s="53"/>
      <c r="GO39" s="53"/>
      <c r="GP39" s="53"/>
      <c r="GQ39" s="53"/>
      <c r="GR39" s="53"/>
      <c r="GS39" s="53"/>
      <c r="GT39" s="53"/>
      <c r="GU39" s="53"/>
      <c r="GV39" s="53"/>
      <c r="GW39" s="53"/>
      <c r="GX39" s="53"/>
      <c r="GY39" s="53"/>
      <c r="GZ39" s="53"/>
      <c r="HA39" s="53"/>
      <c r="HB39" s="53"/>
      <c r="HC39" s="53"/>
      <c r="HD39" s="53"/>
      <c r="HE39" s="53"/>
      <c r="HF39" s="53"/>
      <c r="HG39" s="53"/>
      <c r="HH39" s="53"/>
      <c r="HI39" s="53"/>
      <c r="HJ39" s="53"/>
      <c r="HK39" s="53"/>
      <c r="HL39" s="53"/>
      <c r="HM39" s="53"/>
      <c r="HN39" s="53"/>
      <c r="HO39" s="53"/>
      <c r="HP39" s="53"/>
      <c r="HQ39" s="53"/>
      <c r="HR39" s="53"/>
      <c r="HS39" s="53"/>
      <c r="HT39" s="53"/>
      <c r="HU39" s="53"/>
      <c r="HV39" s="53"/>
      <c r="HW39" s="53"/>
      <c r="HX39" s="53"/>
      <c r="HY39" s="53"/>
      <c r="HZ39" s="53"/>
      <c r="IA39" s="53"/>
      <c r="IB39" s="53"/>
      <c r="IC39" s="53"/>
      <c r="ID39" s="53"/>
      <c r="IE39" s="53"/>
      <c r="IF39" s="53"/>
      <c r="IG39" s="53"/>
      <c r="IH39" s="53"/>
      <c r="II39" s="53"/>
      <c r="IJ39" s="53"/>
      <c r="IK39" s="53"/>
      <c r="IL39" s="53"/>
      <c r="IM39" s="53"/>
      <c r="IN39" s="53"/>
      <c r="IO39" s="53"/>
      <c r="IP39" s="53"/>
      <c r="IQ39" s="53"/>
      <c r="IR39" s="53"/>
      <c r="IS39" s="53"/>
      <c r="IT39" s="53"/>
      <c r="IU39" s="53"/>
    </row>
    <row r="40" spans="1:255" s="54" customFormat="1" ht="12.75" customHeight="1" x14ac:dyDescent="0.25">
      <c r="A40" s="52"/>
      <c r="B40" s="146" t="s">
        <v>92</v>
      </c>
      <c r="C40" s="144" t="s">
        <v>75</v>
      </c>
      <c r="D40" s="145">
        <v>3.125E-2</v>
      </c>
      <c r="E40" s="96" t="s">
        <v>44</v>
      </c>
      <c r="F40" s="97">
        <v>480000</v>
      </c>
      <c r="G40" s="97">
        <f t="shared" si="0"/>
        <v>15000</v>
      </c>
      <c r="H40" s="53"/>
      <c r="I40" s="53"/>
      <c r="J40" s="53"/>
      <c r="K40" s="53"/>
      <c r="L40" s="53"/>
      <c r="M40" s="53"/>
      <c r="N40" s="53"/>
      <c r="O40" s="53"/>
      <c r="P40" s="53"/>
      <c r="Q40" s="53"/>
      <c r="R40" s="53"/>
      <c r="S40" s="53"/>
      <c r="T40" s="53"/>
      <c r="U40" s="53"/>
      <c r="V40" s="53"/>
      <c r="W40" s="53"/>
      <c r="X40" s="53"/>
      <c r="Y40" s="53"/>
      <c r="Z40" s="53"/>
      <c r="AA40" s="53"/>
      <c r="AB40" s="53"/>
      <c r="AC40" s="53"/>
      <c r="AD40" s="53"/>
      <c r="AE40" s="53"/>
      <c r="AF40" s="53"/>
      <c r="AG40" s="53"/>
      <c r="AH40" s="53"/>
      <c r="AI40" s="53"/>
      <c r="AJ40" s="53"/>
      <c r="AK40" s="53"/>
      <c r="AL40" s="53"/>
      <c r="AM40" s="53"/>
      <c r="AN40" s="53"/>
      <c r="AO40" s="53"/>
      <c r="AP40" s="53"/>
      <c r="AQ40" s="53"/>
      <c r="AR40" s="53"/>
      <c r="AS40" s="53"/>
      <c r="AT40" s="53"/>
      <c r="AU40" s="53"/>
      <c r="AV40" s="53"/>
      <c r="AW40" s="53"/>
      <c r="AX40" s="53"/>
      <c r="AY40" s="53"/>
      <c r="AZ40" s="53"/>
      <c r="BA40" s="53"/>
      <c r="BB40" s="53"/>
      <c r="BC40" s="53"/>
      <c r="BD40" s="53"/>
      <c r="BE40" s="53"/>
      <c r="BF40" s="53"/>
      <c r="BG40" s="53"/>
      <c r="BH40" s="53"/>
      <c r="BI40" s="53"/>
      <c r="BJ40" s="53"/>
      <c r="BK40" s="53"/>
      <c r="BL40" s="53"/>
      <c r="BM40" s="53"/>
      <c r="BN40" s="53"/>
      <c r="BO40" s="53"/>
      <c r="BP40" s="53"/>
      <c r="BQ40" s="53"/>
      <c r="BR40" s="53"/>
      <c r="BS40" s="53"/>
      <c r="BT40" s="53"/>
      <c r="BU40" s="53"/>
      <c r="BV40" s="53"/>
      <c r="BW40" s="53"/>
      <c r="BX40" s="53"/>
      <c r="BY40" s="53"/>
      <c r="BZ40" s="53"/>
      <c r="CA40" s="53"/>
      <c r="CB40" s="53"/>
      <c r="CC40" s="53"/>
      <c r="CD40" s="53"/>
      <c r="CE40" s="53"/>
      <c r="CF40" s="53"/>
      <c r="CG40" s="53"/>
      <c r="CH40" s="53"/>
      <c r="CI40" s="53"/>
      <c r="CJ40" s="53"/>
      <c r="CK40" s="53"/>
      <c r="CL40" s="53"/>
      <c r="CM40" s="53"/>
      <c r="CN40" s="53"/>
      <c r="CO40" s="53"/>
      <c r="CP40" s="53"/>
      <c r="CQ40" s="53"/>
      <c r="CR40" s="53"/>
      <c r="CS40" s="53"/>
      <c r="CT40" s="53"/>
      <c r="CU40" s="53"/>
      <c r="CV40" s="53"/>
      <c r="CW40" s="53"/>
      <c r="CX40" s="53"/>
      <c r="CY40" s="53"/>
      <c r="CZ40" s="53"/>
      <c r="DA40" s="53"/>
      <c r="DB40" s="53"/>
      <c r="DC40" s="53"/>
      <c r="DD40" s="53"/>
      <c r="DE40" s="53"/>
      <c r="DF40" s="53"/>
      <c r="DG40" s="53"/>
      <c r="DH40" s="53"/>
      <c r="DI40" s="53"/>
      <c r="DJ40" s="53"/>
      <c r="DK40" s="53"/>
      <c r="DL40" s="53"/>
      <c r="DM40" s="53"/>
      <c r="DN40" s="53"/>
      <c r="DO40" s="53"/>
      <c r="DP40" s="53"/>
      <c r="DQ40" s="53"/>
      <c r="DR40" s="53"/>
      <c r="DS40" s="53"/>
      <c r="DT40" s="53"/>
      <c r="DU40" s="53"/>
      <c r="DV40" s="53"/>
      <c r="DW40" s="53"/>
      <c r="DX40" s="53"/>
      <c r="DY40" s="53"/>
      <c r="DZ40" s="53"/>
      <c r="EA40" s="53"/>
      <c r="EB40" s="53"/>
      <c r="EC40" s="53"/>
      <c r="ED40" s="53"/>
      <c r="EE40" s="53"/>
      <c r="EF40" s="53"/>
      <c r="EG40" s="53"/>
      <c r="EH40" s="53"/>
      <c r="EI40" s="53"/>
      <c r="EJ40" s="53"/>
      <c r="EK40" s="53"/>
      <c r="EL40" s="53"/>
      <c r="EM40" s="53"/>
      <c r="EN40" s="53"/>
      <c r="EO40" s="53"/>
      <c r="EP40" s="53"/>
      <c r="EQ40" s="53"/>
      <c r="ER40" s="53"/>
      <c r="ES40" s="53"/>
      <c r="ET40" s="53"/>
      <c r="EU40" s="53"/>
      <c r="EV40" s="53"/>
      <c r="EW40" s="53"/>
      <c r="EX40" s="53"/>
      <c r="EY40" s="53"/>
      <c r="EZ40" s="53"/>
      <c r="FA40" s="53"/>
      <c r="FB40" s="53"/>
      <c r="FC40" s="53"/>
      <c r="FD40" s="53"/>
      <c r="FE40" s="53"/>
      <c r="FF40" s="53"/>
      <c r="FG40" s="53"/>
      <c r="FH40" s="53"/>
      <c r="FI40" s="53"/>
      <c r="FJ40" s="53"/>
      <c r="FK40" s="53"/>
      <c r="FL40" s="53"/>
      <c r="FM40" s="53"/>
      <c r="FN40" s="53"/>
      <c r="FO40" s="53"/>
      <c r="FP40" s="53"/>
      <c r="FQ40" s="53"/>
      <c r="FR40" s="53"/>
      <c r="FS40" s="53"/>
      <c r="FT40" s="53"/>
      <c r="FU40" s="53"/>
      <c r="FV40" s="53"/>
      <c r="FW40" s="53"/>
      <c r="FX40" s="53"/>
      <c r="FY40" s="53"/>
      <c r="FZ40" s="53"/>
      <c r="GA40" s="53"/>
      <c r="GB40" s="53"/>
      <c r="GC40" s="53"/>
      <c r="GD40" s="53"/>
      <c r="GE40" s="53"/>
      <c r="GF40" s="53"/>
      <c r="GG40" s="53"/>
      <c r="GH40" s="53"/>
      <c r="GI40" s="53"/>
      <c r="GJ40" s="53"/>
      <c r="GK40" s="53"/>
      <c r="GL40" s="53"/>
      <c r="GM40" s="53"/>
      <c r="GN40" s="53"/>
      <c r="GO40" s="53"/>
      <c r="GP40" s="53"/>
      <c r="GQ40" s="53"/>
      <c r="GR40" s="53"/>
      <c r="GS40" s="53"/>
      <c r="GT40" s="53"/>
      <c r="GU40" s="53"/>
      <c r="GV40" s="53"/>
      <c r="GW40" s="53"/>
      <c r="GX40" s="53"/>
      <c r="GY40" s="53"/>
      <c r="GZ40" s="53"/>
      <c r="HA40" s="53"/>
      <c r="HB40" s="53"/>
      <c r="HC40" s="53"/>
      <c r="HD40" s="53"/>
      <c r="HE40" s="53"/>
      <c r="HF40" s="53"/>
      <c r="HG40" s="53"/>
      <c r="HH40" s="53"/>
      <c r="HI40" s="53"/>
      <c r="HJ40" s="53"/>
      <c r="HK40" s="53"/>
      <c r="HL40" s="53"/>
      <c r="HM40" s="53"/>
      <c r="HN40" s="53"/>
      <c r="HO40" s="53"/>
      <c r="HP40" s="53"/>
      <c r="HQ40" s="53"/>
      <c r="HR40" s="53"/>
      <c r="HS40" s="53"/>
      <c r="HT40" s="53"/>
      <c r="HU40" s="53"/>
      <c r="HV40" s="53"/>
      <c r="HW40" s="53"/>
      <c r="HX40" s="53"/>
      <c r="HY40" s="53"/>
      <c r="HZ40" s="53"/>
      <c r="IA40" s="53"/>
      <c r="IB40" s="53"/>
      <c r="IC40" s="53"/>
      <c r="ID40" s="53"/>
      <c r="IE40" s="53"/>
      <c r="IF40" s="53"/>
      <c r="IG40" s="53"/>
      <c r="IH40" s="53"/>
      <c r="II40" s="53"/>
      <c r="IJ40" s="53"/>
      <c r="IK40" s="53"/>
      <c r="IL40" s="53"/>
      <c r="IM40" s="53"/>
      <c r="IN40" s="53"/>
      <c r="IO40" s="53"/>
      <c r="IP40" s="53"/>
      <c r="IQ40" s="53"/>
      <c r="IR40" s="53"/>
      <c r="IS40" s="53"/>
      <c r="IT40" s="53"/>
      <c r="IU40" s="53"/>
    </row>
    <row r="41" spans="1:255" s="54" customFormat="1" ht="12.75" customHeight="1" x14ac:dyDescent="0.25">
      <c r="A41" s="52"/>
      <c r="B41" s="146" t="s">
        <v>93</v>
      </c>
      <c r="C41" s="144" t="s">
        <v>75</v>
      </c>
      <c r="D41" s="145">
        <v>3.125E-2</v>
      </c>
      <c r="E41" s="96" t="s">
        <v>44</v>
      </c>
      <c r="F41" s="97">
        <v>480000</v>
      </c>
      <c r="G41" s="97">
        <f t="shared" si="0"/>
        <v>15000</v>
      </c>
      <c r="H41" s="53"/>
      <c r="I41" s="53"/>
      <c r="J41" s="53"/>
      <c r="K41" s="53"/>
      <c r="L41" s="53"/>
      <c r="M41" s="53"/>
      <c r="N41" s="53"/>
      <c r="O41" s="53"/>
      <c r="P41" s="53"/>
      <c r="Q41" s="53"/>
      <c r="R41" s="53"/>
      <c r="S41" s="53"/>
      <c r="T41" s="53"/>
      <c r="U41" s="53"/>
      <c r="V41" s="53"/>
      <c r="W41" s="53"/>
      <c r="X41" s="53"/>
      <c r="Y41" s="53"/>
      <c r="Z41" s="53"/>
      <c r="AA41" s="53"/>
      <c r="AB41" s="53"/>
      <c r="AC41" s="53"/>
      <c r="AD41" s="53"/>
      <c r="AE41" s="53"/>
      <c r="AF41" s="53"/>
      <c r="AG41" s="53"/>
      <c r="AH41" s="53"/>
      <c r="AI41" s="53"/>
      <c r="AJ41" s="53"/>
      <c r="AK41" s="53"/>
      <c r="AL41" s="53"/>
      <c r="AM41" s="53"/>
      <c r="AN41" s="53"/>
      <c r="AO41" s="53"/>
      <c r="AP41" s="53"/>
      <c r="AQ41" s="53"/>
      <c r="AR41" s="53"/>
      <c r="AS41" s="53"/>
      <c r="AT41" s="53"/>
      <c r="AU41" s="53"/>
      <c r="AV41" s="53"/>
      <c r="AW41" s="53"/>
      <c r="AX41" s="53"/>
      <c r="AY41" s="53"/>
      <c r="AZ41" s="53"/>
      <c r="BA41" s="53"/>
      <c r="BB41" s="53"/>
      <c r="BC41" s="53"/>
      <c r="BD41" s="53"/>
      <c r="BE41" s="53"/>
      <c r="BF41" s="53"/>
      <c r="BG41" s="53"/>
      <c r="BH41" s="53"/>
      <c r="BI41" s="53"/>
      <c r="BJ41" s="53"/>
      <c r="BK41" s="53"/>
      <c r="BL41" s="53"/>
      <c r="BM41" s="53"/>
      <c r="BN41" s="53"/>
      <c r="BO41" s="53"/>
      <c r="BP41" s="53"/>
      <c r="BQ41" s="53"/>
      <c r="BR41" s="53"/>
      <c r="BS41" s="53"/>
      <c r="BT41" s="53"/>
      <c r="BU41" s="53"/>
      <c r="BV41" s="53"/>
      <c r="BW41" s="53"/>
      <c r="BX41" s="53"/>
      <c r="BY41" s="53"/>
      <c r="BZ41" s="53"/>
      <c r="CA41" s="53"/>
      <c r="CB41" s="53"/>
      <c r="CC41" s="53"/>
      <c r="CD41" s="53"/>
      <c r="CE41" s="53"/>
      <c r="CF41" s="53"/>
      <c r="CG41" s="53"/>
      <c r="CH41" s="53"/>
      <c r="CI41" s="53"/>
      <c r="CJ41" s="53"/>
      <c r="CK41" s="53"/>
      <c r="CL41" s="53"/>
      <c r="CM41" s="53"/>
      <c r="CN41" s="53"/>
      <c r="CO41" s="53"/>
      <c r="CP41" s="53"/>
      <c r="CQ41" s="53"/>
      <c r="CR41" s="53"/>
      <c r="CS41" s="53"/>
      <c r="CT41" s="53"/>
      <c r="CU41" s="53"/>
      <c r="CV41" s="53"/>
      <c r="CW41" s="53"/>
      <c r="CX41" s="53"/>
      <c r="CY41" s="53"/>
      <c r="CZ41" s="53"/>
      <c r="DA41" s="53"/>
      <c r="DB41" s="53"/>
      <c r="DC41" s="53"/>
      <c r="DD41" s="53"/>
      <c r="DE41" s="53"/>
      <c r="DF41" s="53"/>
      <c r="DG41" s="53"/>
      <c r="DH41" s="53"/>
      <c r="DI41" s="53"/>
      <c r="DJ41" s="53"/>
      <c r="DK41" s="53"/>
      <c r="DL41" s="53"/>
      <c r="DM41" s="53"/>
      <c r="DN41" s="53"/>
      <c r="DO41" s="53"/>
      <c r="DP41" s="53"/>
      <c r="DQ41" s="53"/>
      <c r="DR41" s="53"/>
      <c r="DS41" s="53"/>
      <c r="DT41" s="53"/>
      <c r="DU41" s="53"/>
      <c r="DV41" s="53"/>
      <c r="DW41" s="53"/>
      <c r="DX41" s="53"/>
      <c r="DY41" s="53"/>
      <c r="DZ41" s="53"/>
      <c r="EA41" s="53"/>
      <c r="EB41" s="53"/>
      <c r="EC41" s="53"/>
      <c r="ED41" s="53"/>
      <c r="EE41" s="53"/>
      <c r="EF41" s="53"/>
      <c r="EG41" s="53"/>
      <c r="EH41" s="53"/>
      <c r="EI41" s="53"/>
      <c r="EJ41" s="53"/>
      <c r="EK41" s="53"/>
      <c r="EL41" s="53"/>
      <c r="EM41" s="53"/>
      <c r="EN41" s="53"/>
      <c r="EO41" s="53"/>
      <c r="EP41" s="53"/>
      <c r="EQ41" s="53"/>
      <c r="ER41" s="53"/>
      <c r="ES41" s="53"/>
      <c r="ET41" s="53"/>
      <c r="EU41" s="53"/>
      <c r="EV41" s="53"/>
      <c r="EW41" s="53"/>
      <c r="EX41" s="53"/>
      <c r="EY41" s="53"/>
      <c r="EZ41" s="53"/>
      <c r="FA41" s="53"/>
      <c r="FB41" s="53"/>
      <c r="FC41" s="53"/>
      <c r="FD41" s="53"/>
      <c r="FE41" s="53"/>
      <c r="FF41" s="53"/>
      <c r="FG41" s="53"/>
      <c r="FH41" s="53"/>
      <c r="FI41" s="53"/>
      <c r="FJ41" s="53"/>
      <c r="FK41" s="53"/>
      <c r="FL41" s="53"/>
      <c r="FM41" s="53"/>
      <c r="FN41" s="53"/>
      <c r="FO41" s="53"/>
      <c r="FP41" s="53"/>
      <c r="FQ41" s="53"/>
      <c r="FR41" s="53"/>
      <c r="FS41" s="53"/>
      <c r="FT41" s="53"/>
      <c r="FU41" s="53"/>
      <c r="FV41" s="53"/>
      <c r="FW41" s="53"/>
      <c r="FX41" s="53"/>
      <c r="FY41" s="53"/>
      <c r="FZ41" s="53"/>
      <c r="GA41" s="53"/>
      <c r="GB41" s="53"/>
      <c r="GC41" s="53"/>
      <c r="GD41" s="53"/>
      <c r="GE41" s="53"/>
      <c r="GF41" s="53"/>
      <c r="GG41" s="53"/>
      <c r="GH41" s="53"/>
      <c r="GI41" s="53"/>
      <c r="GJ41" s="53"/>
      <c r="GK41" s="53"/>
      <c r="GL41" s="53"/>
      <c r="GM41" s="53"/>
      <c r="GN41" s="53"/>
      <c r="GO41" s="53"/>
      <c r="GP41" s="53"/>
      <c r="GQ41" s="53"/>
      <c r="GR41" s="53"/>
      <c r="GS41" s="53"/>
      <c r="GT41" s="53"/>
      <c r="GU41" s="53"/>
      <c r="GV41" s="53"/>
      <c r="GW41" s="53"/>
      <c r="GX41" s="53"/>
      <c r="GY41" s="53"/>
      <c r="GZ41" s="53"/>
      <c r="HA41" s="53"/>
      <c r="HB41" s="53"/>
      <c r="HC41" s="53"/>
      <c r="HD41" s="53"/>
      <c r="HE41" s="53"/>
      <c r="HF41" s="53"/>
      <c r="HG41" s="53"/>
      <c r="HH41" s="53"/>
      <c r="HI41" s="53"/>
      <c r="HJ41" s="53"/>
      <c r="HK41" s="53"/>
      <c r="HL41" s="53"/>
      <c r="HM41" s="53"/>
      <c r="HN41" s="53"/>
      <c r="HO41" s="53"/>
      <c r="HP41" s="53"/>
      <c r="HQ41" s="53"/>
      <c r="HR41" s="53"/>
      <c r="HS41" s="53"/>
      <c r="HT41" s="53"/>
      <c r="HU41" s="53"/>
      <c r="HV41" s="53"/>
      <c r="HW41" s="53"/>
      <c r="HX41" s="53"/>
      <c r="HY41" s="53"/>
      <c r="HZ41" s="53"/>
      <c r="IA41" s="53"/>
      <c r="IB41" s="53"/>
      <c r="IC41" s="53"/>
      <c r="ID41" s="53"/>
      <c r="IE41" s="53"/>
      <c r="IF41" s="53"/>
      <c r="IG41" s="53"/>
      <c r="IH41" s="53"/>
      <c r="II41" s="53"/>
      <c r="IJ41" s="53"/>
      <c r="IK41" s="53"/>
      <c r="IL41" s="53"/>
      <c r="IM41" s="53"/>
      <c r="IN41" s="53"/>
      <c r="IO41" s="53"/>
      <c r="IP41" s="53"/>
      <c r="IQ41" s="53"/>
      <c r="IR41" s="53"/>
      <c r="IS41" s="53"/>
      <c r="IT41" s="53"/>
      <c r="IU41" s="53"/>
    </row>
    <row r="42" spans="1:255" s="54" customFormat="1" ht="12.75" customHeight="1" x14ac:dyDescent="0.25">
      <c r="A42" s="52"/>
      <c r="B42" s="147" t="s">
        <v>36</v>
      </c>
      <c r="C42" s="148" t="s">
        <v>75</v>
      </c>
      <c r="D42" s="149">
        <v>0.125</v>
      </c>
      <c r="E42" s="99" t="s">
        <v>76</v>
      </c>
      <c r="F42" s="151">
        <v>640000</v>
      </c>
      <c r="G42" s="151">
        <f t="shared" si="0"/>
        <v>80000</v>
      </c>
      <c r="H42" s="53"/>
      <c r="I42" s="53"/>
      <c r="J42" s="53"/>
      <c r="K42" s="53"/>
      <c r="L42" s="53"/>
      <c r="M42" s="53"/>
      <c r="N42" s="53"/>
      <c r="O42" s="53"/>
      <c r="P42" s="53"/>
      <c r="Q42" s="53"/>
      <c r="R42" s="53"/>
      <c r="S42" s="53"/>
      <c r="T42" s="53"/>
      <c r="U42" s="53"/>
      <c r="V42" s="53"/>
      <c r="W42" s="53"/>
      <c r="X42" s="53"/>
      <c r="Y42" s="53"/>
      <c r="Z42" s="53"/>
      <c r="AA42" s="53"/>
      <c r="AB42" s="53"/>
      <c r="AC42" s="53"/>
      <c r="AD42" s="53"/>
      <c r="AE42" s="53"/>
      <c r="AF42" s="53"/>
      <c r="AG42" s="53"/>
      <c r="AH42" s="53"/>
      <c r="AI42" s="53"/>
      <c r="AJ42" s="53"/>
      <c r="AK42" s="53"/>
      <c r="AL42" s="53"/>
      <c r="AM42" s="53"/>
      <c r="AN42" s="53"/>
      <c r="AO42" s="53"/>
      <c r="AP42" s="53"/>
      <c r="AQ42" s="53"/>
      <c r="AR42" s="53"/>
      <c r="AS42" s="53"/>
      <c r="AT42" s="53"/>
      <c r="AU42" s="53"/>
      <c r="AV42" s="53"/>
      <c r="AW42" s="53"/>
      <c r="AX42" s="53"/>
      <c r="AY42" s="53"/>
      <c r="AZ42" s="53"/>
      <c r="BA42" s="53"/>
      <c r="BB42" s="53"/>
      <c r="BC42" s="53"/>
      <c r="BD42" s="53"/>
      <c r="BE42" s="53"/>
      <c r="BF42" s="53"/>
      <c r="BG42" s="53"/>
      <c r="BH42" s="53"/>
      <c r="BI42" s="53"/>
      <c r="BJ42" s="53"/>
      <c r="BK42" s="53"/>
      <c r="BL42" s="53"/>
      <c r="BM42" s="53"/>
      <c r="BN42" s="53"/>
      <c r="BO42" s="53"/>
      <c r="BP42" s="53"/>
      <c r="BQ42" s="53"/>
      <c r="BR42" s="53"/>
      <c r="BS42" s="53"/>
      <c r="BT42" s="53"/>
      <c r="BU42" s="53"/>
      <c r="BV42" s="53"/>
      <c r="BW42" s="53"/>
      <c r="BX42" s="53"/>
      <c r="BY42" s="53"/>
      <c r="BZ42" s="53"/>
      <c r="CA42" s="53"/>
      <c r="CB42" s="53"/>
      <c r="CC42" s="53"/>
      <c r="CD42" s="53"/>
      <c r="CE42" s="53"/>
      <c r="CF42" s="53"/>
      <c r="CG42" s="53"/>
      <c r="CH42" s="53"/>
      <c r="CI42" s="53"/>
      <c r="CJ42" s="53"/>
      <c r="CK42" s="53"/>
      <c r="CL42" s="53"/>
      <c r="CM42" s="53"/>
      <c r="CN42" s="53"/>
      <c r="CO42" s="53"/>
      <c r="CP42" s="53"/>
      <c r="CQ42" s="53"/>
      <c r="CR42" s="53"/>
      <c r="CS42" s="53"/>
      <c r="CT42" s="53"/>
      <c r="CU42" s="53"/>
      <c r="CV42" s="53"/>
      <c r="CW42" s="53"/>
      <c r="CX42" s="53"/>
      <c r="CY42" s="53"/>
      <c r="CZ42" s="53"/>
      <c r="DA42" s="53"/>
      <c r="DB42" s="53"/>
      <c r="DC42" s="53"/>
      <c r="DD42" s="53"/>
      <c r="DE42" s="53"/>
      <c r="DF42" s="53"/>
      <c r="DG42" s="53"/>
      <c r="DH42" s="53"/>
      <c r="DI42" s="53"/>
      <c r="DJ42" s="53"/>
      <c r="DK42" s="53"/>
      <c r="DL42" s="53"/>
      <c r="DM42" s="53"/>
      <c r="DN42" s="53"/>
      <c r="DO42" s="53"/>
      <c r="DP42" s="53"/>
      <c r="DQ42" s="53"/>
      <c r="DR42" s="53"/>
      <c r="DS42" s="53"/>
      <c r="DT42" s="53"/>
      <c r="DU42" s="53"/>
      <c r="DV42" s="53"/>
      <c r="DW42" s="53"/>
      <c r="DX42" s="53"/>
      <c r="DY42" s="53"/>
      <c r="DZ42" s="53"/>
      <c r="EA42" s="53"/>
      <c r="EB42" s="53"/>
      <c r="EC42" s="53"/>
      <c r="ED42" s="53"/>
      <c r="EE42" s="53"/>
      <c r="EF42" s="53"/>
      <c r="EG42" s="53"/>
      <c r="EH42" s="53"/>
      <c r="EI42" s="53"/>
      <c r="EJ42" s="53"/>
      <c r="EK42" s="53"/>
      <c r="EL42" s="53"/>
      <c r="EM42" s="53"/>
      <c r="EN42" s="53"/>
      <c r="EO42" s="53"/>
      <c r="EP42" s="53"/>
      <c r="EQ42" s="53"/>
      <c r="ER42" s="53"/>
      <c r="ES42" s="53"/>
      <c r="ET42" s="53"/>
      <c r="EU42" s="53"/>
      <c r="EV42" s="53"/>
      <c r="EW42" s="53"/>
      <c r="EX42" s="53"/>
      <c r="EY42" s="53"/>
      <c r="EZ42" s="53"/>
      <c r="FA42" s="53"/>
      <c r="FB42" s="53"/>
      <c r="FC42" s="53"/>
      <c r="FD42" s="53"/>
      <c r="FE42" s="53"/>
      <c r="FF42" s="53"/>
      <c r="FG42" s="53"/>
      <c r="FH42" s="53"/>
      <c r="FI42" s="53"/>
      <c r="FJ42" s="53"/>
      <c r="FK42" s="53"/>
      <c r="FL42" s="53"/>
      <c r="FM42" s="53"/>
      <c r="FN42" s="53"/>
      <c r="FO42" s="53"/>
      <c r="FP42" s="53"/>
      <c r="FQ42" s="53"/>
      <c r="FR42" s="53"/>
      <c r="FS42" s="53"/>
      <c r="FT42" s="53"/>
      <c r="FU42" s="53"/>
      <c r="FV42" s="53"/>
      <c r="FW42" s="53"/>
      <c r="FX42" s="53"/>
      <c r="FY42" s="53"/>
      <c r="FZ42" s="53"/>
      <c r="GA42" s="53"/>
      <c r="GB42" s="53"/>
      <c r="GC42" s="53"/>
      <c r="GD42" s="53"/>
      <c r="GE42" s="53"/>
      <c r="GF42" s="53"/>
      <c r="GG42" s="53"/>
      <c r="GH42" s="53"/>
      <c r="GI42" s="53"/>
      <c r="GJ42" s="53"/>
      <c r="GK42" s="53"/>
      <c r="GL42" s="53"/>
      <c r="GM42" s="53"/>
      <c r="GN42" s="53"/>
      <c r="GO42" s="53"/>
      <c r="GP42" s="53"/>
      <c r="GQ42" s="53"/>
      <c r="GR42" s="53"/>
      <c r="GS42" s="53"/>
      <c r="GT42" s="53"/>
      <c r="GU42" s="53"/>
      <c r="GV42" s="53"/>
      <c r="GW42" s="53"/>
      <c r="GX42" s="53"/>
      <c r="GY42" s="53"/>
      <c r="GZ42" s="53"/>
      <c r="HA42" s="53"/>
      <c r="HB42" s="53"/>
      <c r="HC42" s="53"/>
      <c r="HD42" s="53"/>
      <c r="HE42" s="53"/>
      <c r="HF42" s="53"/>
      <c r="HG42" s="53"/>
      <c r="HH42" s="53"/>
      <c r="HI42" s="53"/>
      <c r="HJ42" s="53"/>
      <c r="HK42" s="53"/>
      <c r="HL42" s="53"/>
      <c r="HM42" s="53"/>
      <c r="HN42" s="53"/>
      <c r="HO42" s="53"/>
      <c r="HP42" s="53"/>
      <c r="HQ42" s="53"/>
      <c r="HR42" s="53"/>
      <c r="HS42" s="53"/>
      <c r="HT42" s="53"/>
      <c r="HU42" s="53"/>
      <c r="HV42" s="53"/>
      <c r="HW42" s="53"/>
      <c r="HX42" s="53"/>
      <c r="HY42" s="53"/>
      <c r="HZ42" s="53"/>
      <c r="IA42" s="53"/>
      <c r="IB42" s="53"/>
      <c r="IC42" s="53"/>
      <c r="ID42" s="53"/>
      <c r="IE42" s="53"/>
      <c r="IF42" s="53"/>
      <c r="IG42" s="53"/>
      <c r="IH42" s="53"/>
      <c r="II42" s="53"/>
      <c r="IJ42" s="53"/>
      <c r="IK42" s="53"/>
      <c r="IL42" s="53"/>
      <c r="IM42" s="53"/>
      <c r="IN42" s="53"/>
      <c r="IO42" s="53"/>
      <c r="IP42" s="53"/>
      <c r="IQ42" s="53"/>
      <c r="IR42" s="53"/>
      <c r="IS42" s="53"/>
      <c r="IT42" s="53"/>
      <c r="IU42" s="53"/>
    </row>
    <row r="43" spans="1:255" ht="12.75" customHeight="1" x14ac:dyDescent="0.25">
      <c r="A43" s="35"/>
      <c r="B43" s="87" t="s">
        <v>37</v>
      </c>
      <c r="C43" s="88"/>
      <c r="D43" s="139"/>
      <c r="E43" s="139"/>
      <c r="F43" s="139"/>
      <c r="G43" s="140">
        <f>SUM(G31:G42)</f>
        <v>281999.68</v>
      </c>
    </row>
    <row r="44" spans="1:255" ht="12" customHeight="1" x14ac:dyDescent="0.25">
      <c r="A44" s="31"/>
      <c r="B44" s="90"/>
      <c r="C44" s="91"/>
      <c r="D44" s="91"/>
      <c r="E44" s="91"/>
      <c r="F44" s="92"/>
      <c r="G44" s="92"/>
    </row>
    <row r="45" spans="1:255" ht="12" customHeight="1" x14ac:dyDescent="0.25">
      <c r="A45" s="35"/>
      <c r="B45" s="79" t="s">
        <v>38</v>
      </c>
      <c r="C45" s="80"/>
      <c r="D45" s="81"/>
      <c r="E45" s="81"/>
      <c r="F45" s="82"/>
      <c r="G45" s="82"/>
    </row>
    <row r="46" spans="1:255" ht="24" customHeight="1" x14ac:dyDescent="0.25">
      <c r="A46" s="35"/>
      <c r="B46" s="94" t="s">
        <v>39</v>
      </c>
      <c r="C46" s="94" t="s">
        <v>40</v>
      </c>
      <c r="D46" s="94" t="s">
        <v>41</v>
      </c>
      <c r="E46" s="94" t="s">
        <v>24</v>
      </c>
      <c r="F46" s="94" t="s">
        <v>25</v>
      </c>
      <c r="G46" s="94" t="s">
        <v>26</v>
      </c>
      <c r="K46" s="30"/>
    </row>
    <row r="47" spans="1:255" ht="12.75" customHeight="1" x14ac:dyDescent="0.25">
      <c r="A47" s="34"/>
      <c r="B47" s="152" t="s">
        <v>42</v>
      </c>
      <c r="C47" s="153" t="s">
        <v>94</v>
      </c>
      <c r="D47" s="154">
        <v>220</v>
      </c>
      <c r="E47" s="74" t="s">
        <v>28</v>
      </c>
      <c r="F47" s="154">
        <v>350</v>
      </c>
      <c r="G47" s="163">
        <f t="shared" ref="G47:G59" si="1">(D47*F47)</f>
        <v>77000</v>
      </c>
      <c r="K47" s="30"/>
    </row>
    <row r="48" spans="1:255" ht="12.75" customHeight="1" x14ac:dyDescent="0.25">
      <c r="A48" s="34"/>
      <c r="B48" s="155" t="s">
        <v>95</v>
      </c>
      <c r="C48" s="156" t="s">
        <v>96</v>
      </c>
      <c r="D48" s="157">
        <v>0.2</v>
      </c>
      <c r="E48" s="74" t="s">
        <v>34</v>
      </c>
      <c r="F48" s="159">
        <v>27112</v>
      </c>
      <c r="G48" s="164">
        <f t="shared" si="1"/>
        <v>5422.4000000000005</v>
      </c>
    </row>
    <row r="49" spans="1:7" ht="12.75" customHeight="1" x14ac:dyDescent="0.25">
      <c r="A49" s="34"/>
      <c r="B49" s="155" t="s">
        <v>97</v>
      </c>
      <c r="C49" s="156" t="s">
        <v>96</v>
      </c>
      <c r="D49" s="158">
        <v>0.06</v>
      </c>
      <c r="E49" s="74" t="s">
        <v>29</v>
      </c>
      <c r="F49" s="159">
        <v>126070</v>
      </c>
      <c r="G49" s="164">
        <f t="shared" si="1"/>
        <v>7564.2</v>
      </c>
    </row>
    <row r="50" spans="1:7" ht="12.75" customHeight="1" x14ac:dyDescent="0.25">
      <c r="A50" s="34"/>
      <c r="B50" s="155" t="s">
        <v>106</v>
      </c>
      <c r="C50" s="156" t="s">
        <v>96</v>
      </c>
      <c r="D50" s="158">
        <v>3</v>
      </c>
      <c r="E50" s="74" t="s">
        <v>34</v>
      </c>
      <c r="F50" s="159">
        <v>10825</v>
      </c>
      <c r="G50" s="164">
        <v>32475</v>
      </c>
    </row>
    <row r="51" spans="1:7" ht="12.75" customHeight="1" x14ac:dyDescent="0.25">
      <c r="A51" s="34"/>
      <c r="B51" s="155" t="s">
        <v>98</v>
      </c>
      <c r="C51" s="156" t="s">
        <v>96</v>
      </c>
      <c r="D51" s="157">
        <v>0.8</v>
      </c>
      <c r="E51" s="74" t="s">
        <v>29</v>
      </c>
      <c r="F51" s="159">
        <v>65104</v>
      </c>
      <c r="G51" s="164">
        <f t="shared" si="1"/>
        <v>52083.200000000004</v>
      </c>
    </row>
    <row r="52" spans="1:7" ht="12.75" customHeight="1" x14ac:dyDescent="0.25">
      <c r="A52" s="34"/>
      <c r="B52" s="155" t="s">
        <v>99</v>
      </c>
      <c r="C52" s="156" t="s">
        <v>96</v>
      </c>
      <c r="D52" s="159">
        <v>4</v>
      </c>
      <c r="E52" s="74" t="s">
        <v>44</v>
      </c>
      <c r="F52" s="159">
        <v>10999</v>
      </c>
      <c r="G52" s="164">
        <f t="shared" si="1"/>
        <v>43996</v>
      </c>
    </row>
    <row r="53" spans="1:7" ht="12.75" customHeight="1" x14ac:dyDescent="0.25">
      <c r="A53" s="34"/>
      <c r="B53" s="155" t="s">
        <v>100</v>
      </c>
      <c r="C53" s="156" t="s">
        <v>74</v>
      </c>
      <c r="D53" s="159">
        <v>1</v>
      </c>
      <c r="E53" s="74" t="s">
        <v>44</v>
      </c>
      <c r="F53" s="159">
        <v>1084</v>
      </c>
      <c r="G53" s="164">
        <f t="shared" si="1"/>
        <v>1084</v>
      </c>
    </row>
    <row r="54" spans="1:7" ht="12.75" customHeight="1" x14ac:dyDescent="0.25">
      <c r="A54" s="34"/>
      <c r="B54" s="155" t="s">
        <v>101</v>
      </c>
      <c r="C54" s="156" t="s">
        <v>96</v>
      </c>
      <c r="D54" s="159">
        <v>1</v>
      </c>
      <c r="E54" s="74" t="s">
        <v>44</v>
      </c>
      <c r="F54" s="159">
        <v>21100</v>
      </c>
      <c r="G54" s="164">
        <f t="shared" si="1"/>
        <v>21100</v>
      </c>
    </row>
    <row r="55" spans="1:7" ht="12.75" customHeight="1" x14ac:dyDescent="0.25">
      <c r="A55" s="34"/>
      <c r="B55" s="155" t="s">
        <v>102</v>
      </c>
      <c r="C55" s="156" t="s">
        <v>96</v>
      </c>
      <c r="D55" s="157">
        <v>0.1</v>
      </c>
      <c r="E55" s="74" t="s">
        <v>44</v>
      </c>
      <c r="F55" s="159">
        <v>97800</v>
      </c>
      <c r="G55" s="164">
        <f t="shared" si="1"/>
        <v>9780</v>
      </c>
    </row>
    <row r="56" spans="1:7" ht="12.75" customHeight="1" x14ac:dyDescent="0.25">
      <c r="A56" s="34"/>
      <c r="B56" s="155" t="s">
        <v>43</v>
      </c>
      <c r="C56" s="156" t="s">
        <v>96</v>
      </c>
      <c r="D56" s="157">
        <v>0.5</v>
      </c>
      <c r="E56" s="74" t="s">
        <v>44</v>
      </c>
      <c r="F56" s="159">
        <v>27650</v>
      </c>
      <c r="G56" s="164">
        <f t="shared" si="1"/>
        <v>13825</v>
      </c>
    </row>
    <row r="57" spans="1:7" ht="12.75" customHeight="1" x14ac:dyDescent="0.25">
      <c r="A57" s="34"/>
      <c r="B57" s="160" t="s">
        <v>103</v>
      </c>
      <c r="C57" s="161" t="s">
        <v>94</v>
      </c>
      <c r="D57" s="162">
        <v>100</v>
      </c>
      <c r="E57" s="104" t="s">
        <v>28</v>
      </c>
      <c r="F57" s="162">
        <v>735</v>
      </c>
      <c r="G57" s="165">
        <f>(D57*F57)</f>
        <v>73500</v>
      </c>
    </row>
    <row r="58" spans="1:7" ht="12.75" customHeight="1" x14ac:dyDescent="0.25">
      <c r="A58" s="34"/>
      <c r="B58" s="155" t="s">
        <v>80</v>
      </c>
      <c r="C58" s="156" t="s">
        <v>94</v>
      </c>
      <c r="D58" s="159">
        <v>350</v>
      </c>
      <c r="E58" s="104" t="s">
        <v>28</v>
      </c>
      <c r="F58" s="159">
        <v>800</v>
      </c>
      <c r="G58" s="164">
        <f t="shared" si="1"/>
        <v>280000</v>
      </c>
    </row>
    <row r="59" spans="1:7" ht="12.75" customHeight="1" x14ac:dyDescent="0.25">
      <c r="A59" s="34"/>
      <c r="B59" s="160" t="s">
        <v>45</v>
      </c>
      <c r="C59" s="161" t="s">
        <v>94</v>
      </c>
      <c r="D59" s="162">
        <v>200</v>
      </c>
      <c r="E59" s="104" t="s">
        <v>29</v>
      </c>
      <c r="F59" s="162">
        <v>760</v>
      </c>
      <c r="G59" s="165">
        <f t="shared" si="1"/>
        <v>152000</v>
      </c>
    </row>
    <row r="60" spans="1:7" ht="13.5" customHeight="1" x14ac:dyDescent="0.25">
      <c r="A60" s="35"/>
      <c r="B60" s="87" t="s">
        <v>47</v>
      </c>
      <c r="C60" s="88"/>
      <c r="D60" s="88"/>
      <c r="E60" s="88"/>
      <c r="F60" s="89"/>
      <c r="G60" s="100">
        <f>SUM(G47:G59)</f>
        <v>769829.8</v>
      </c>
    </row>
    <row r="61" spans="1:7" ht="12" customHeight="1" x14ac:dyDescent="0.25">
      <c r="A61" s="31"/>
      <c r="B61" s="90"/>
      <c r="C61" s="91"/>
      <c r="D61" s="91"/>
      <c r="E61" s="105"/>
      <c r="F61" s="92"/>
      <c r="G61" s="92"/>
    </row>
    <row r="62" spans="1:7" ht="12" customHeight="1" x14ac:dyDescent="0.25">
      <c r="A62" s="35"/>
      <c r="B62" s="79" t="s">
        <v>46</v>
      </c>
      <c r="C62" s="80"/>
      <c r="D62" s="81"/>
      <c r="E62" s="81"/>
      <c r="F62" s="82"/>
      <c r="G62" s="82"/>
    </row>
    <row r="63" spans="1:7" ht="24" customHeight="1" x14ac:dyDescent="0.25">
      <c r="A63" s="35"/>
      <c r="B63" s="93" t="s">
        <v>48</v>
      </c>
      <c r="C63" s="94" t="s">
        <v>40</v>
      </c>
      <c r="D63" s="94" t="s">
        <v>41</v>
      </c>
      <c r="E63" s="93" t="s">
        <v>24</v>
      </c>
      <c r="F63" s="94" t="s">
        <v>25</v>
      </c>
      <c r="G63" s="93" t="s">
        <v>26</v>
      </c>
    </row>
    <row r="64" spans="1:7" ht="12.75" customHeight="1" x14ac:dyDescent="0.25">
      <c r="A64" s="34"/>
      <c r="B64" s="103" t="s">
        <v>77</v>
      </c>
      <c r="C64" s="74" t="s">
        <v>74</v>
      </c>
      <c r="D64" s="74">
        <v>1</v>
      </c>
      <c r="E64" s="74" t="s">
        <v>49</v>
      </c>
      <c r="F64" s="106">
        <v>33000</v>
      </c>
      <c r="G64" s="102">
        <f t="shared" ref="G64:G65" si="2">(D64*F64)</f>
        <v>33000</v>
      </c>
    </row>
    <row r="65" spans="1:7" ht="12.75" customHeight="1" x14ac:dyDescent="0.25">
      <c r="A65" s="33"/>
      <c r="B65" s="103" t="s">
        <v>105</v>
      </c>
      <c r="C65" s="74" t="s">
        <v>74</v>
      </c>
      <c r="D65" s="74">
        <v>1</v>
      </c>
      <c r="E65" s="74" t="s">
        <v>49</v>
      </c>
      <c r="F65" s="106">
        <v>20000</v>
      </c>
      <c r="G65" s="102">
        <f t="shared" si="2"/>
        <v>20000</v>
      </c>
    </row>
    <row r="66" spans="1:7" ht="12.75" customHeight="1" x14ac:dyDescent="0.25">
      <c r="A66" s="33"/>
      <c r="B66" s="75" t="s">
        <v>104</v>
      </c>
      <c r="C66" s="74" t="s">
        <v>74</v>
      </c>
      <c r="D66" s="101">
        <f>(50*100)/25</f>
        <v>200</v>
      </c>
      <c r="E66" s="74" t="str">
        <f>+E42</f>
        <v>Febrero</v>
      </c>
      <c r="F66" s="107">
        <v>110</v>
      </c>
      <c r="G66" s="102">
        <f>(D66*F66)</f>
        <v>22000</v>
      </c>
    </row>
    <row r="67" spans="1:7" ht="13.5" customHeight="1" x14ac:dyDescent="0.25">
      <c r="A67" s="35"/>
      <c r="B67" s="108" t="s">
        <v>50</v>
      </c>
      <c r="C67" s="109"/>
      <c r="D67" s="109"/>
      <c r="E67" s="109"/>
      <c r="F67" s="110"/>
      <c r="G67" s="111">
        <f>SUM(G64:G66)</f>
        <v>75000</v>
      </c>
    </row>
    <row r="68" spans="1:7" ht="12" customHeight="1" x14ac:dyDescent="0.25">
      <c r="A68" s="31"/>
      <c r="B68" s="112"/>
      <c r="C68" s="112"/>
      <c r="D68" s="112"/>
      <c r="E68" s="112"/>
      <c r="F68" s="113"/>
      <c r="G68" s="113"/>
    </row>
    <row r="69" spans="1:7" ht="12" customHeight="1" x14ac:dyDescent="0.25">
      <c r="A69" s="33"/>
      <c r="B69" s="114" t="s">
        <v>51</v>
      </c>
      <c r="C69" s="115"/>
      <c r="D69" s="115"/>
      <c r="E69" s="115"/>
      <c r="F69" s="115"/>
      <c r="G69" s="116">
        <f>G22+G43+G60+G67</f>
        <v>1146829.48</v>
      </c>
    </row>
    <row r="70" spans="1:7" ht="12" customHeight="1" x14ac:dyDescent="0.25">
      <c r="A70" s="33"/>
      <c r="B70" s="117" t="s">
        <v>52</v>
      </c>
      <c r="C70" s="118"/>
      <c r="D70" s="118"/>
      <c r="E70" s="118"/>
      <c r="F70" s="118"/>
      <c r="G70" s="119">
        <f>G69*0.05</f>
        <v>57341.474000000002</v>
      </c>
    </row>
    <row r="71" spans="1:7" ht="12" customHeight="1" x14ac:dyDescent="0.25">
      <c r="A71" s="33"/>
      <c r="B71" s="120" t="s">
        <v>53</v>
      </c>
      <c r="C71" s="121"/>
      <c r="D71" s="121"/>
      <c r="E71" s="121"/>
      <c r="F71" s="121"/>
      <c r="G71" s="122">
        <f>G70+G69</f>
        <v>1204170.9539999999</v>
      </c>
    </row>
    <row r="72" spans="1:7" ht="12" customHeight="1" x14ac:dyDescent="0.25">
      <c r="A72" s="33"/>
      <c r="B72" s="117" t="s">
        <v>54</v>
      </c>
      <c r="C72" s="118"/>
      <c r="D72" s="118"/>
      <c r="E72" s="118"/>
      <c r="F72" s="118"/>
      <c r="G72" s="119">
        <f>G12</f>
        <v>1500000</v>
      </c>
    </row>
    <row r="73" spans="1:7" ht="12" customHeight="1" x14ac:dyDescent="0.25">
      <c r="A73" s="33"/>
      <c r="B73" s="123" t="s">
        <v>55</v>
      </c>
      <c r="C73" s="124"/>
      <c r="D73" s="124"/>
      <c r="E73" s="124"/>
      <c r="F73" s="124"/>
      <c r="G73" s="125">
        <f>G72-G71</f>
        <v>295829.04600000009</v>
      </c>
    </row>
    <row r="74" spans="1:7" ht="12" customHeight="1" x14ac:dyDescent="0.25">
      <c r="A74" s="33"/>
      <c r="B74" s="8" t="s">
        <v>56</v>
      </c>
      <c r="C74" s="9"/>
      <c r="D74" s="9"/>
      <c r="E74" s="9"/>
      <c r="F74" s="9"/>
      <c r="G74" s="5"/>
    </row>
    <row r="75" spans="1:7" ht="12.75" customHeight="1" thickBot="1" x14ac:dyDescent="0.3">
      <c r="A75" s="33"/>
      <c r="B75" s="10"/>
      <c r="C75" s="9"/>
      <c r="D75" s="9"/>
      <c r="E75" s="9"/>
      <c r="F75" s="9"/>
      <c r="G75" s="5"/>
    </row>
    <row r="76" spans="1:7" ht="12" customHeight="1" x14ac:dyDescent="0.25">
      <c r="A76" s="33"/>
      <c r="B76" s="14" t="s">
        <v>57</v>
      </c>
      <c r="C76" s="15"/>
      <c r="D76" s="15"/>
      <c r="E76" s="15"/>
      <c r="F76" s="16"/>
      <c r="G76" s="5"/>
    </row>
    <row r="77" spans="1:7" ht="12" customHeight="1" x14ac:dyDescent="0.25">
      <c r="A77" s="33"/>
      <c r="B77" s="17" t="s">
        <v>58</v>
      </c>
      <c r="C77" s="7"/>
      <c r="D77" s="7"/>
      <c r="E77" s="7"/>
      <c r="F77" s="18"/>
      <c r="G77" s="5"/>
    </row>
    <row r="78" spans="1:7" ht="12" customHeight="1" x14ac:dyDescent="0.25">
      <c r="A78" s="33"/>
      <c r="B78" s="17" t="s">
        <v>59</v>
      </c>
      <c r="C78" s="7"/>
      <c r="D78" s="7"/>
      <c r="E78" s="7"/>
      <c r="F78" s="18"/>
      <c r="G78" s="5"/>
    </row>
    <row r="79" spans="1:7" ht="12" customHeight="1" x14ac:dyDescent="0.25">
      <c r="A79" s="33"/>
      <c r="B79" s="17" t="s">
        <v>60</v>
      </c>
      <c r="C79" s="7"/>
      <c r="D79" s="7"/>
      <c r="E79" s="7"/>
      <c r="F79" s="18"/>
      <c r="G79" s="5"/>
    </row>
    <row r="80" spans="1:7" ht="12" customHeight="1" x14ac:dyDescent="0.25">
      <c r="A80" s="33"/>
      <c r="B80" s="17" t="s">
        <v>61</v>
      </c>
      <c r="C80" s="7"/>
      <c r="D80" s="7"/>
      <c r="E80" s="7"/>
      <c r="F80" s="18"/>
      <c r="G80" s="5"/>
    </row>
    <row r="81" spans="1:7" ht="12" customHeight="1" x14ac:dyDescent="0.25">
      <c r="A81" s="33"/>
      <c r="B81" s="17" t="s">
        <v>62</v>
      </c>
      <c r="C81" s="7"/>
      <c r="D81" s="7"/>
      <c r="E81" s="7"/>
      <c r="F81" s="18"/>
      <c r="G81" s="5"/>
    </row>
    <row r="82" spans="1:7" ht="12.75" customHeight="1" thickBot="1" x14ac:dyDescent="0.3">
      <c r="A82" s="33"/>
      <c r="B82" s="19" t="s">
        <v>63</v>
      </c>
      <c r="C82" s="20"/>
      <c r="D82" s="20"/>
      <c r="E82" s="20"/>
      <c r="F82" s="21"/>
      <c r="G82" s="5"/>
    </row>
    <row r="83" spans="1:7" ht="12.75" customHeight="1" x14ac:dyDescent="0.25">
      <c r="A83" s="33"/>
      <c r="B83" s="12"/>
      <c r="C83" s="7"/>
      <c r="D83" s="7"/>
      <c r="E83" s="7"/>
      <c r="F83" s="7"/>
      <c r="G83" s="5"/>
    </row>
    <row r="84" spans="1:7" ht="15" customHeight="1" thickBot="1" x14ac:dyDescent="0.3">
      <c r="A84" s="33"/>
      <c r="B84" s="166" t="s">
        <v>64</v>
      </c>
      <c r="C84" s="167"/>
      <c r="D84" s="40"/>
      <c r="E84" s="2"/>
      <c r="F84" s="2"/>
      <c r="G84" s="5"/>
    </row>
    <row r="85" spans="1:7" ht="12" customHeight="1" x14ac:dyDescent="0.25">
      <c r="A85" s="33"/>
      <c r="B85" s="41" t="s">
        <v>48</v>
      </c>
      <c r="C85" s="42" t="s">
        <v>78</v>
      </c>
      <c r="D85" s="43" t="s">
        <v>65</v>
      </c>
      <c r="E85" s="2"/>
      <c r="F85" s="2"/>
      <c r="G85" s="5"/>
    </row>
    <row r="86" spans="1:7" ht="12" customHeight="1" x14ac:dyDescent="0.25">
      <c r="A86" s="33"/>
      <c r="B86" s="44" t="s">
        <v>66</v>
      </c>
      <c r="C86" s="45">
        <f>+G22</f>
        <v>20000</v>
      </c>
      <c r="D86" s="46">
        <f>(C86/C92)</f>
        <v>1.6608937405078784E-2</v>
      </c>
      <c r="E86" s="2"/>
      <c r="F86" s="2"/>
      <c r="G86" s="5"/>
    </row>
    <row r="87" spans="1:7" ht="12" customHeight="1" x14ac:dyDescent="0.25">
      <c r="A87" s="33"/>
      <c r="B87" s="44" t="s">
        <v>67</v>
      </c>
      <c r="C87" s="47">
        <f>+G27</f>
        <v>0</v>
      </c>
      <c r="D87" s="46">
        <v>0</v>
      </c>
      <c r="E87" s="2"/>
      <c r="F87" s="2"/>
      <c r="G87" s="5"/>
    </row>
    <row r="88" spans="1:7" ht="12" customHeight="1" x14ac:dyDescent="0.25">
      <c r="A88" s="33"/>
      <c r="B88" s="44" t="s">
        <v>68</v>
      </c>
      <c r="C88" s="45">
        <f>+G43</f>
        <v>281999.68</v>
      </c>
      <c r="D88" s="46">
        <f>(C88/C92)</f>
        <v>0.23418575166861233</v>
      </c>
      <c r="E88" s="2"/>
      <c r="F88" s="2"/>
      <c r="G88" s="5"/>
    </row>
    <row r="89" spans="1:7" ht="12" customHeight="1" x14ac:dyDescent="0.25">
      <c r="A89" s="33"/>
      <c r="B89" s="44" t="s">
        <v>39</v>
      </c>
      <c r="C89" s="45">
        <f>+G60</f>
        <v>769829.8</v>
      </c>
      <c r="D89" s="46">
        <f>(C89/C92)</f>
        <v>0.63930274803821596</v>
      </c>
      <c r="E89" s="2"/>
      <c r="F89" s="2"/>
      <c r="G89" s="5"/>
    </row>
    <row r="90" spans="1:7" ht="12" customHeight="1" x14ac:dyDescent="0.25">
      <c r="A90" s="33"/>
      <c r="B90" s="44" t="s">
        <v>69</v>
      </c>
      <c r="C90" s="48">
        <f>+G67</f>
        <v>75000</v>
      </c>
      <c r="D90" s="46">
        <f>(C90/C92)</f>
        <v>6.2283515269045436E-2</v>
      </c>
      <c r="E90" s="4"/>
      <c r="F90" s="4"/>
      <c r="G90" s="5"/>
    </row>
    <row r="91" spans="1:7" ht="12" customHeight="1" x14ac:dyDescent="0.25">
      <c r="A91" s="33"/>
      <c r="B91" s="44" t="s">
        <v>70</v>
      </c>
      <c r="C91" s="48">
        <f>+G70</f>
        <v>57341.474000000002</v>
      </c>
      <c r="D91" s="46">
        <f>(C91/C92)</f>
        <v>4.7619047619047623E-2</v>
      </c>
      <c r="E91" s="4"/>
      <c r="F91" s="4"/>
      <c r="G91" s="5"/>
    </row>
    <row r="92" spans="1:7" ht="12.75" customHeight="1" thickBot="1" x14ac:dyDescent="0.3">
      <c r="A92" s="33"/>
      <c r="B92" s="49" t="s">
        <v>79</v>
      </c>
      <c r="C92" s="50">
        <f>SUM(C86:C91)</f>
        <v>1204170.9539999999</v>
      </c>
      <c r="D92" s="51">
        <f>SUM(D86:D91)</f>
        <v>1</v>
      </c>
      <c r="E92" s="4"/>
      <c r="F92" s="4"/>
      <c r="G92" s="5"/>
    </row>
    <row r="93" spans="1:7" ht="12" customHeight="1" x14ac:dyDescent="0.25">
      <c r="A93" s="33"/>
      <c r="B93" s="10"/>
      <c r="C93" s="9"/>
      <c r="D93" s="9"/>
      <c r="E93" s="9"/>
      <c r="F93" s="9"/>
      <c r="G93" s="5"/>
    </row>
    <row r="94" spans="1:7" ht="12.75" customHeight="1" x14ac:dyDescent="0.25">
      <c r="A94" s="33"/>
      <c r="B94" s="11"/>
      <c r="C94" s="9"/>
      <c r="D94" s="9"/>
      <c r="E94" s="9"/>
      <c r="F94" s="9"/>
      <c r="G94" s="5"/>
    </row>
    <row r="95" spans="1:7" ht="12" customHeight="1" thickBot="1" x14ac:dyDescent="0.3">
      <c r="A95" s="38"/>
      <c r="B95" s="23"/>
      <c r="C95" s="24" t="s">
        <v>71</v>
      </c>
      <c r="D95" s="25"/>
      <c r="E95" s="26"/>
      <c r="F95" s="3"/>
      <c r="G95" s="5"/>
    </row>
    <row r="96" spans="1:7" ht="12" customHeight="1" x14ac:dyDescent="0.25">
      <c r="A96" s="33"/>
      <c r="B96" s="27" t="s">
        <v>82</v>
      </c>
      <c r="C96" s="28">
        <v>40</v>
      </c>
      <c r="D96" s="28">
        <v>50</v>
      </c>
      <c r="E96" s="29">
        <v>60</v>
      </c>
      <c r="F96" s="22"/>
      <c r="G96" s="6"/>
    </row>
    <row r="97" spans="1:7" ht="12.75" customHeight="1" thickBot="1" x14ac:dyDescent="0.3">
      <c r="A97" s="33"/>
      <c r="B97" s="36" t="s">
        <v>72</v>
      </c>
      <c r="C97" s="37">
        <f>(G71/C96)</f>
        <v>30104.273849999998</v>
      </c>
      <c r="D97" s="37">
        <f>(G71/D96)</f>
        <v>24083.41908</v>
      </c>
      <c r="E97" s="39">
        <f>(G71/E96)</f>
        <v>20069.515899999999</v>
      </c>
      <c r="F97" s="22"/>
      <c r="G97" s="6"/>
    </row>
    <row r="98" spans="1:7" ht="15.6" customHeight="1" x14ac:dyDescent="0.25">
      <c r="A98" s="33"/>
      <c r="B98" s="13" t="s">
        <v>73</v>
      </c>
      <c r="C98" s="7"/>
      <c r="D98" s="7"/>
      <c r="E98" s="7"/>
      <c r="F98" s="7"/>
      <c r="G98" s="7"/>
    </row>
  </sheetData>
  <mergeCells count="8">
    <mergeCell ref="B84:C84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Trigo Primavera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Zurita Mardones Cesar Daniel</cp:lastModifiedBy>
  <cp:revision/>
  <dcterms:created xsi:type="dcterms:W3CDTF">2020-11-27T12:49:26Z</dcterms:created>
  <dcterms:modified xsi:type="dcterms:W3CDTF">2023-04-27T18:50:03Z</dcterms:modified>
  <cp:category/>
  <cp:contentStatus/>
</cp:coreProperties>
</file>