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<sst xmlns="http://schemas.openxmlformats.org/spreadsheetml/2006/main" count="179" uniqueCount="109">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</sst>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H26" sqref="H2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50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76</v>
      </c>
    </row>
    <row r="11" spans="1:7" ht="18" customHeight="1" x14ac:dyDescent="0.25">
      <c r="A11" s="33"/>
      <c r="B11" s="58" t="s">
        <v>6</v>
      </c>
      <c r="C11" s="61" t="s">
        <v>7</v>
      </c>
      <c r="D11" s="57"/>
      <c r="E11" s="168" t="s">
        <v>8</v>
      </c>
      <c r="F11" s="169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1500000</v>
      </c>
    </row>
    <row r="13" spans="1:7" ht="11.25" customHeight="1" x14ac:dyDescent="0.25">
      <c r="A13" s="33"/>
      <c r="B13" s="58" t="s">
        <v>12</v>
      </c>
      <c r="C13" s="132" t="s">
        <v>107</v>
      </c>
      <c r="D13" s="57"/>
      <c r="E13" s="168" t="s">
        <v>13</v>
      </c>
      <c r="F13" s="169"/>
      <c r="G13" s="61" t="s">
        <v>14</v>
      </c>
    </row>
    <row r="14" spans="1:7" ht="13.5" customHeight="1" x14ac:dyDescent="0.25">
      <c r="A14" s="33"/>
      <c r="B14" s="58" t="s">
        <v>15</v>
      </c>
      <c r="C14" s="133" t="s">
        <v>108</v>
      </c>
      <c r="D14" s="57"/>
      <c r="E14" s="168" t="s">
        <v>16</v>
      </c>
      <c r="F14" s="169"/>
      <c r="G14" s="127" t="s">
        <v>76</v>
      </c>
    </row>
    <row r="15" spans="1:7" ht="25.5" customHeight="1" x14ac:dyDescent="0.25">
      <c r="A15" s="33"/>
      <c r="B15" s="58" t="s">
        <v>17</v>
      </c>
      <c r="C15" s="127">
        <v>44592</v>
      </c>
      <c r="D15" s="57"/>
      <c r="E15" s="172" t="s">
        <v>18</v>
      </c>
      <c r="F15" s="173"/>
      <c r="G15" s="61" t="s">
        <v>81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19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83</v>
      </c>
      <c r="C21" s="74" t="s">
        <v>27</v>
      </c>
      <c r="D21" s="134">
        <v>1</v>
      </c>
      <c r="E21" s="135" t="s">
        <v>28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1" t="s">
        <v>84</v>
      </c>
      <c r="C31" s="142" t="s">
        <v>75</v>
      </c>
      <c r="D31" s="143">
        <v>3.125E-2</v>
      </c>
      <c r="E31" s="96" t="s">
        <v>34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85</v>
      </c>
      <c r="C32" s="144" t="s">
        <v>75</v>
      </c>
      <c r="D32" s="145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86</v>
      </c>
      <c r="C33" s="144" t="s">
        <v>75</v>
      </c>
      <c r="D33" s="145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4" t="s">
        <v>75</v>
      </c>
      <c r="D34" s="145">
        <v>6.25E-2</v>
      </c>
      <c r="E34" s="96" t="s">
        <v>28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87</v>
      </c>
      <c r="C35" s="144" t="s">
        <v>75</v>
      </c>
      <c r="D35" s="145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88</v>
      </c>
      <c r="C36" s="144" t="s">
        <v>75</v>
      </c>
      <c r="D36" s="145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89</v>
      </c>
      <c r="C37" s="144" t="s">
        <v>75</v>
      </c>
      <c r="D37" s="145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90</v>
      </c>
      <c r="C38" s="144" t="s">
        <v>75</v>
      </c>
      <c r="D38" s="145">
        <v>3.125E-2</v>
      </c>
      <c r="E38" s="96" t="s">
        <v>29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91</v>
      </c>
      <c r="C39" s="144" t="s">
        <v>75</v>
      </c>
      <c r="D39" s="145">
        <v>3.125E-2</v>
      </c>
      <c r="E39" s="96" t="s">
        <v>29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92</v>
      </c>
      <c r="C40" s="144" t="s">
        <v>75</v>
      </c>
      <c r="D40" s="145">
        <v>3.125E-2</v>
      </c>
      <c r="E40" s="96" t="s">
        <v>44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93</v>
      </c>
      <c r="C41" s="144" t="s">
        <v>75</v>
      </c>
      <c r="D41" s="145">
        <v>3.125E-2</v>
      </c>
      <c r="E41" s="96" t="s">
        <v>44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36</v>
      </c>
      <c r="C42" s="148" t="s">
        <v>75</v>
      </c>
      <c r="D42" s="149">
        <v>0.125</v>
      </c>
      <c r="E42" s="99" t="s">
        <v>76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37</v>
      </c>
      <c r="C43" s="88"/>
      <c r="D43" s="139"/>
      <c r="E43" s="139"/>
      <c r="F43" s="139"/>
      <c r="G43" s="140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38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39</v>
      </c>
      <c r="C46" s="94" t="s">
        <v>40</v>
      </c>
      <c r="D46" s="94" t="s">
        <v>41</v>
      </c>
      <c r="E46" s="94" t="s">
        <v>24</v>
      </c>
      <c r="F46" s="94" t="s">
        <v>25</v>
      </c>
      <c r="G46" s="94" t="s">
        <v>26</v>
      </c>
      <c r="K46" s="30"/>
    </row>
    <row r="47" spans="1:255" ht="12.75" customHeight="1" x14ac:dyDescent="0.25">
      <c r="A47" s="34"/>
      <c r="B47" s="152" t="s">
        <v>42</v>
      </c>
      <c r="C47" s="153" t="s">
        <v>94</v>
      </c>
      <c r="D47" s="154">
        <v>220</v>
      </c>
      <c r="E47" s="74" t="s">
        <v>28</v>
      </c>
      <c r="F47" s="154">
        <v>350</v>
      </c>
      <c r="G47" s="163">
        <f t="shared" ref="G47:G59" si="1">(D47*F47)</f>
        <v>77000</v>
      </c>
      <c r="K47" s="30"/>
    </row>
    <row r="48" spans="1:255" ht="12.75" customHeight="1" x14ac:dyDescent="0.25">
      <c r="A48" s="34"/>
      <c r="B48" s="155" t="s">
        <v>95</v>
      </c>
      <c r="C48" s="156" t="s">
        <v>96</v>
      </c>
      <c r="D48" s="157">
        <v>0.2</v>
      </c>
      <c r="E48" s="74" t="s">
        <v>34</v>
      </c>
      <c r="F48" s="159">
        <v>27112</v>
      </c>
      <c r="G48" s="164">
        <f t="shared" si="1"/>
        <v>5422.4000000000005</v>
      </c>
    </row>
    <row r="49" spans="1:7" ht="12.75" customHeight="1" x14ac:dyDescent="0.25">
      <c r="A49" s="34"/>
      <c r="B49" s="155" t="s">
        <v>97</v>
      </c>
      <c r="C49" s="156" t="s">
        <v>96</v>
      </c>
      <c r="D49" s="158">
        <v>0.06</v>
      </c>
      <c r="E49" s="74" t="s">
        <v>29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106</v>
      </c>
      <c r="C50" s="156" t="s">
        <v>96</v>
      </c>
      <c r="D50" s="158">
        <v>3</v>
      </c>
      <c r="E50" s="74" t="s">
        <v>34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98</v>
      </c>
      <c r="C51" s="156" t="s">
        <v>96</v>
      </c>
      <c r="D51" s="157">
        <v>0.8</v>
      </c>
      <c r="E51" s="74" t="s">
        <v>29</v>
      </c>
      <c r="F51" s="159">
        <v>65104</v>
      </c>
      <c r="G51" s="164">
        <f t="shared" si="1"/>
        <v>52083.200000000004</v>
      </c>
    </row>
    <row r="52" spans="1:7" ht="12.75" customHeight="1" x14ac:dyDescent="0.25">
      <c r="A52" s="34"/>
      <c r="B52" s="155" t="s">
        <v>99</v>
      </c>
      <c r="C52" s="156" t="s">
        <v>96</v>
      </c>
      <c r="D52" s="159">
        <v>4</v>
      </c>
      <c r="E52" s="74" t="s">
        <v>44</v>
      </c>
      <c r="F52" s="159">
        <v>10999</v>
      </c>
      <c r="G52" s="164">
        <f t="shared" si="1"/>
        <v>43996</v>
      </c>
    </row>
    <row r="53" spans="1:7" ht="12.75" customHeight="1" x14ac:dyDescent="0.25">
      <c r="A53" s="34"/>
      <c r="B53" s="155" t="s">
        <v>100</v>
      </c>
      <c r="C53" s="156" t="s">
        <v>74</v>
      </c>
      <c r="D53" s="159">
        <v>1</v>
      </c>
      <c r="E53" s="74" t="s">
        <v>44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101</v>
      </c>
      <c r="C54" s="156" t="s">
        <v>96</v>
      </c>
      <c r="D54" s="159">
        <v>1</v>
      </c>
      <c r="E54" s="74" t="s">
        <v>44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102</v>
      </c>
      <c r="C55" s="156" t="s">
        <v>96</v>
      </c>
      <c r="D55" s="157">
        <v>0.1</v>
      </c>
      <c r="E55" s="74" t="s">
        <v>44</v>
      </c>
      <c r="F55" s="159">
        <v>85610</v>
      </c>
      <c r="G55" s="164">
        <f t="shared" si="1"/>
        <v>8561</v>
      </c>
    </row>
    <row r="56" spans="1:7" ht="12.75" customHeight="1" x14ac:dyDescent="0.25">
      <c r="A56" s="34"/>
      <c r="B56" s="155" t="s">
        <v>43</v>
      </c>
      <c r="C56" s="156" t="s">
        <v>96</v>
      </c>
      <c r="D56" s="157">
        <v>0.5</v>
      </c>
      <c r="E56" s="74" t="s">
        <v>44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103</v>
      </c>
      <c r="C57" s="161" t="s">
        <v>94</v>
      </c>
      <c r="D57" s="162">
        <v>100</v>
      </c>
      <c r="E57" s="104" t="s">
        <v>28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80</v>
      </c>
      <c r="C58" s="156" t="s">
        <v>94</v>
      </c>
      <c r="D58" s="159">
        <v>350</v>
      </c>
      <c r="E58" s="104" t="s">
        <v>28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45</v>
      </c>
      <c r="C59" s="161" t="s">
        <v>94</v>
      </c>
      <c r="D59" s="162">
        <v>200</v>
      </c>
      <c r="E59" s="104" t="s">
        <v>29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47</v>
      </c>
      <c r="C60" s="88"/>
      <c r="D60" s="88"/>
      <c r="E60" s="88"/>
      <c r="F60" s="89"/>
      <c r="G60" s="100">
        <f>SUM(G47:G59)</f>
        <v>768610.8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48</v>
      </c>
      <c r="C63" s="94" t="s">
        <v>40</v>
      </c>
      <c r="D63" s="94" t="s">
        <v>41</v>
      </c>
      <c r="E63" s="93" t="s">
        <v>24</v>
      </c>
      <c r="F63" s="94" t="s">
        <v>25</v>
      </c>
      <c r="G63" s="93" t="s">
        <v>26</v>
      </c>
    </row>
    <row r="64" spans="1:7" ht="12.75" customHeight="1" x14ac:dyDescent="0.25">
      <c r="A64" s="34"/>
      <c r="B64" s="103" t="s">
        <v>77</v>
      </c>
      <c r="C64" s="74" t="s">
        <v>74</v>
      </c>
      <c r="D64" s="74">
        <v>1</v>
      </c>
      <c r="E64" s="74" t="s">
        <v>49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105</v>
      </c>
      <c r="C65" s="74" t="s">
        <v>74</v>
      </c>
      <c r="D65" s="74">
        <v>1</v>
      </c>
      <c r="E65" s="74" t="s">
        <v>49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104</v>
      </c>
      <c r="C66" s="74" t="s">
        <v>74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50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51</v>
      </c>
      <c r="C69" s="115"/>
      <c r="D69" s="115"/>
      <c r="E69" s="115"/>
      <c r="F69" s="115"/>
      <c r="G69" s="116">
        <f>G22+G43+G60+G67</f>
        <v>1145610.48</v>
      </c>
    </row>
    <row r="70" spans="1:7" ht="12" customHeight="1" x14ac:dyDescent="0.25">
      <c r="A70" s="33"/>
      <c r="B70" s="117" t="s">
        <v>52</v>
      </c>
      <c r="C70" s="118"/>
      <c r="D70" s="118"/>
      <c r="E70" s="118"/>
      <c r="F70" s="118"/>
      <c r="G70" s="119">
        <f>G69*0.05</f>
        <v>57280.524000000005</v>
      </c>
    </row>
    <row r="71" spans="1:7" ht="12" customHeight="1" x14ac:dyDescent="0.25">
      <c r="A71" s="33"/>
      <c r="B71" s="120" t="s">
        <v>53</v>
      </c>
      <c r="C71" s="121"/>
      <c r="D71" s="121"/>
      <c r="E71" s="121"/>
      <c r="F71" s="121"/>
      <c r="G71" s="122">
        <f>G70+G69</f>
        <v>1202891.004</v>
      </c>
    </row>
    <row r="72" spans="1:7" ht="12" customHeight="1" x14ac:dyDescent="0.25">
      <c r="A72" s="33"/>
      <c r="B72" s="117" t="s">
        <v>54</v>
      </c>
      <c r="C72" s="118"/>
      <c r="D72" s="118"/>
      <c r="E72" s="118"/>
      <c r="F72" s="118"/>
      <c r="G72" s="119">
        <f>G12</f>
        <v>1500000</v>
      </c>
    </row>
    <row r="73" spans="1:7" ht="12" customHeight="1" x14ac:dyDescent="0.25">
      <c r="A73" s="33"/>
      <c r="B73" s="123" t="s">
        <v>55</v>
      </c>
      <c r="C73" s="124"/>
      <c r="D73" s="124"/>
      <c r="E73" s="124"/>
      <c r="F73" s="124"/>
      <c r="G73" s="125">
        <f>G72-G71</f>
        <v>297108.99600000004</v>
      </c>
    </row>
    <row r="74" spans="1:7" ht="12" customHeight="1" x14ac:dyDescent="0.25">
      <c r="A74" s="33"/>
      <c r="B74" s="8" t="s">
        <v>56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57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58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59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60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61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62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63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64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48</v>
      </c>
      <c r="C85" s="42" t="s">
        <v>78</v>
      </c>
      <c r="D85" s="43" t="s">
        <v>65</v>
      </c>
      <c r="E85" s="2"/>
      <c r="F85" s="2"/>
      <c r="G85" s="5"/>
    </row>
    <row r="86" spans="1:7" ht="12" customHeight="1" x14ac:dyDescent="0.25">
      <c r="A86" s="33"/>
      <c r="B86" s="44" t="s">
        <v>66</v>
      </c>
      <c r="C86" s="45">
        <f>+G22</f>
        <v>20000</v>
      </c>
      <c r="D86" s="46">
        <f>(C86/C92)</f>
        <v>1.6626610335843863E-2</v>
      </c>
      <c r="E86" s="2"/>
      <c r="F86" s="2"/>
      <c r="G86" s="5"/>
    </row>
    <row r="87" spans="1:7" ht="12" customHeight="1" x14ac:dyDescent="0.25">
      <c r="A87" s="33"/>
      <c r="B87" s="44" t="s">
        <v>67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68</v>
      </c>
      <c r="C88" s="45">
        <f>+G43</f>
        <v>281999.68</v>
      </c>
      <c r="D88" s="46">
        <f>(C88/C92)</f>
        <v>0.23443493970963308</v>
      </c>
      <c r="E88" s="2"/>
      <c r="F88" s="2"/>
      <c r="G88" s="5"/>
    </row>
    <row r="89" spans="1:7" ht="12" customHeight="1" x14ac:dyDescent="0.25">
      <c r="A89" s="33"/>
      <c r="B89" s="44" t="s">
        <v>39</v>
      </c>
      <c r="C89" s="45">
        <f>+G60</f>
        <v>768610.8</v>
      </c>
      <c r="D89" s="46">
        <f>(C89/C92)</f>
        <v>0.63896961357606097</v>
      </c>
      <c r="E89" s="2"/>
      <c r="F89" s="2"/>
      <c r="G89" s="5"/>
    </row>
    <row r="90" spans="1:7" ht="12" customHeight="1" x14ac:dyDescent="0.25">
      <c r="A90" s="33"/>
      <c r="B90" s="44" t="s">
        <v>69</v>
      </c>
      <c r="C90" s="48">
        <f>+G67</f>
        <v>75000</v>
      </c>
      <c r="D90" s="46">
        <f>(C90/C92)</f>
        <v>6.2349788759414486E-2</v>
      </c>
      <c r="E90" s="4"/>
      <c r="F90" s="4"/>
      <c r="G90" s="5"/>
    </row>
    <row r="91" spans="1:7" ht="12" customHeight="1" x14ac:dyDescent="0.25">
      <c r="A91" s="33"/>
      <c r="B91" s="44" t="s">
        <v>70</v>
      </c>
      <c r="C91" s="48">
        <f>+G70</f>
        <v>57280.524000000005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79</v>
      </c>
      <c r="C92" s="50">
        <f>SUM(C86:C91)</f>
        <v>1202891.004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71</v>
      </c>
      <c r="D95" s="25"/>
      <c r="E95" s="26"/>
      <c r="F95" s="3"/>
      <c r="G95" s="5"/>
    </row>
    <row r="96" spans="1:7" ht="12" customHeight="1" x14ac:dyDescent="0.25">
      <c r="A96" s="33"/>
      <c r="B96" s="27" t="s">
        <v>82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72</v>
      </c>
      <c r="C97" s="37">
        <f>(G71/C96)</f>
        <v>30072.275099999999</v>
      </c>
      <c r="D97" s="37">
        <f>(G71/D96)</f>
        <v>24057.820079999998</v>
      </c>
      <c r="E97" s="39">
        <f>(G71/E96)</f>
        <v>20048.183399999998</v>
      </c>
      <c r="F97" s="22"/>
      <c r="G97" s="6"/>
    </row>
    <row r="98" spans="1:7" ht="15.6" customHeight="1" x14ac:dyDescent="0.25">
      <c r="A98" s="33"/>
      <c r="B98" s="13" t="s">
        <v>73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2023-04-27T14:52:01Z</dcterms:modified>
  <cp:category/>
  <cp:contentStatus/>
</cp:coreProperties>
</file>