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lopez\Desktop\FICHAS MARZO 2023-2024\Agencia de Area Parral\"/>
    </mc:Choice>
  </mc:AlternateContent>
  <bookViews>
    <workbookView minimized="1" xWindow="0" yWindow="0" windowWidth="21570" windowHeight="8055"/>
  </bookViews>
  <sheets>
    <sheet name="Trigo RI" sheetId="1" r:id="rId1"/>
  </sheets>
  <calcPr calcId="162913"/>
</workbook>
</file>

<file path=xl/calcChain.xml><?xml version="1.0" encoding="utf-8"?>
<calcChain xmlns="http://schemas.openxmlformats.org/spreadsheetml/2006/main">
  <c r="C90" i="1" l="1"/>
  <c r="E90" i="1"/>
  <c r="D90" i="1"/>
  <c r="G60" i="1" l="1"/>
  <c r="G59" i="1"/>
  <c r="G61" i="1" l="1"/>
  <c r="C84" i="1" s="1"/>
  <c r="G52" i="1"/>
  <c r="G53" i="1" l="1"/>
  <c r="G54" i="1"/>
  <c r="G51" i="1" l="1"/>
  <c r="G46" i="1"/>
  <c r="G48" i="1"/>
  <c r="G49" i="1"/>
  <c r="G43" i="1"/>
  <c r="G34" i="1"/>
  <c r="G35" i="1"/>
  <c r="G36" i="1"/>
  <c r="G37" i="1"/>
  <c r="G38" i="1"/>
  <c r="G33" i="1"/>
  <c r="G39" i="1" l="1"/>
  <c r="C82" i="1" s="1"/>
  <c r="G23" i="1"/>
  <c r="G45" i="1" l="1"/>
  <c r="G55" i="1" s="1"/>
  <c r="G22" i="1"/>
  <c r="G21" i="1"/>
  <c r="G20" i="1"/>
  <c r="G11" i="1"/>
  <c r="G66" i="1" s="1"/>
  <c r="G24" i="1" l="1"/>
  <c r="C80" i="1" s="1"/>
  <c r="C83" i="1"/>
  <c r="G63" i="1" l="1"/>
  <c r="G64" i="1" l="1"/>
  <c r="C85" i="1" s="1"/>
  <c r="G65" i="1" l="1"/>
  <c r="G67" i="1" s="1"/>
  <c r="C86" i="1"/>
  <c r="D83" i="1" l="1"/>
  <c r="D84" i="1"/>
  <c r="D82" i="1"/>
  <c r="D80" i="1"/>
  <c r="D85" i="1"/>
  <c r="D86" i="1" l="1"/>
</calcChain>
</file>

<file path=xl/sharedStrings.xml><?xml version="1.0" encoding="utf-8"?>
<sst xmlns="http://schemas.openxmlformats.org/spreadsheetml/2006/main" count="159" uniqueCount="117">
  <si>
    <t>RUBRO O CULTIVO</t>
  </si>
  <si>
    <t>TRIGO -RIEGO</t>
  </si>
  <si>
    <t>RENDIMIENTO (qqm/Há.)</t>
  </si>
  <si>
    <t>VARIEDAD</t>
  </si>
  <si>
    <t>PANDORA-INIA, PANTERA-INIA</t>
  </si>
  <si>
    <t>FECHA ESTIMADA  PRECIO VENTA</t>
  </si>
  <si>
    <t xml:space="preserve">ENERO  </t>
  </si>
  <si>
    <t>NIVEL TECNOLÓGICO</t>
  </si>
  <si>
    <t>MEDIO</t>
  </si>
  <si>
    <t>PRECIO ESPERADO ($/qqm)</t>
  </si>
  <si>
    <t>REGIÓN</t>
  </si>
  <si>
    <t>DEL MAULE</t>
  </si>
  <si>
    <t>INGRESO ESPERADO, con IVA ($)</t>
  </si>
  <si>
    <t>AGENCIA DE ÁREA</t>
  </si>
  <si>
    <t>DESTINO PRODUCCION</t>
  </si>
  <si>
    <t>AGROIND. - MERC.REG.</t>
  </si>
  <si>
    <t>COMUNA/LOCALIDAD</t>
  </si>
  <si>
    <t>FECHA DE COSECHA</t>
  </si>
  <si>
    <t>DIC-ENERO</t>
  </si>
  <si>
    <t>FECHA PRECIO INSUMOS</t>
  </si>
  <si>
    <t>CONTINGENCIA</t>
  </si>
  <si>
    <t>LLUVIAS-VIENTO</t>
  </si>
  <si>
    <t>COSTOS DIRECTOS DE PRODUCCIÓN POR HECTÁREA (INCLUYE IVA)</t>
  </si>
  <si>
    <t>MANO DE OBRA</t>
  </si>
  <si>
    <t>Labores</t>
  </si>
  <si>
    <t>Unidad</t>
  </si>
  <si>
    <t>UNIDADES/HA</t>
  </si>
  <si>
    <t>EPOCA</t>
  </si>
  <si>
    <t xml:space="preserve"> Precio Unitario ($) </t>
  </si>
  <si>
    <t xml:space="preserve"> Sub Total ($) </t>
  </si>
  <si>
    <t>REGUEROS</t>
  </si>
  <si>
    <t>JH</t>
  </si>
  <si>
    <t>JULIO-AGOSTO</t>
  </si>
  <si>
    <t>DESINFECCION SEMILLA</t>
  </si>
  <si>
    <t>APOYO EN SIEMBRA</t>
  </si>
  <si>
    <t>RIEGOS</t>
  </si>
  <si>
    <t>OCTUB-DICIEMB</t>
  </si>
  <si>
    <t>Subtotal Jornadas Hombre</t>
  </si>
  <si>
    <t>JORNADAS ANIMAL</t>
  </si>
  <si>
    <t>N° Jornadas</t>
  </si>
  <si>
    <t>Época (Mes)</t>
  </si>
  <si>
    <t>N/A</t>
  </si>
  <si>
    <t>Subtotal Jornadas Animal</t>
  </si>
  <si>
    <t>MAQUINARIA</t>
  </si>
  <si>
    <t>UNIDAD/HA</t>
  </si>
  <si>
    <t>ROTURA</t>
  </si>
  <si>
    <t>JULIO</t>
  </si>
  <si>
    <t>RASTRAJES (2)</t>
  </si>
  <si>
    <t>SIEMBRA</t>
  </si>
  <si>
    <t>APLICACIÓN NITROGENO</t>
  </si>
  <si>
    <t>OCTUBRE</t>
  </si>
  <si>
    <t>APLICACIÓN HERBICIDA</t>
  </si>
  <si>
    <t>COSECHA AUTOMOTRIZ</t>
  </si>
  <si>
    <t>DICIEMBRE</t>
  </si>
  <si>
    <t>Subtotal Costo Maquinaria</t>
  </si>
  <si>
    <t>INSUMOS</t>
  </si>
  <si>
    <t>Insumos</t>
  </si>
  <si>
    <t>Unidad (Kg/l/u)</t>
  </si>
  <si>
    <t>Cantidad (Kg/l/u)/HA</t>
  </si>
  <si>
    <t>SEMILLA</t>
  </si>
  <si>
    <t>KG</t>
  </si>
  <si>
    <t>FERTIZANTE</t>
  </si>
  <si>
    <t>UREA  GR.</t>
  </si>
  <si>
    <t>MEZCLA N-P-K (17-20-20)</t>
  </si>
  <si>
    <t>HERBICIDAS</t>
  </si>
  <si>
    <t>TORDON</t>
  </si>
  <si>
    <t>LIT</t>
  </si>
  <si>
    <t>AGOSTO-SEPT.</t>
  </si>
  <si>
    <t>MCPA</t>
  </si>
  <si>
    <t>SEPTIEMBRE</t>
  </si>
  <si>
    <t>FUNGUICIDA</t>
  </si>
  <si>
    <t>INDARFLO</t>
  </si>
  <si>
    <t>BAYLETON</t>
  </si>
  <si>
    <t>AGOST-SEPT.</t>
  </si>
  <si>
    <t>INSECTICIDA</t>
  </si>
  <si>
    <t xml:space="preserve">LORBAN 4 E </t>
  </si>
  <si>
    <t>OCT-NOV.</t>
  </si>
  <si>
    <t>Subtotal Insumos</t>
  </si>
  <si>
    <t>OTROS</t>
  </si>
  <si>
    <t>Item</t>
  </si>
  <si>
    <t>Cantidad (Kg/l/u)</t>
  </si>
  <si>
    <t>SACOS</t>
  </si>
  <si>
    <t xml:space="preserve">UN </t>
  </si>
  <si>
    <t>DIC-ENE</t>
  </si>
  <si>
    <t>MADEJA</t>
  </si>
  <si>
    <t>UN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</si>
  <si>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</si>
  <si>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</si>
  <si>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</si>
  <si>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</si>
  <si>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</si>
  <si>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</si>
  <si>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</si>
  <si>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</si>
  <si>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</si>
  <si>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</si>
  <si>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</si>
  <si>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</si>
  <si>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</si>
  <si>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</si>
  <si>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</si>
  <si>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</si>
  <si>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</si>
  <si>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</si>
  <si>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</si>
  <si>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</si>
  <si>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</si>
  <si>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</si>
  <si>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</si>
  <si>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</si>
  <si>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</si>
  <si>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</si>
  <si>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</si>
  <si>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MARZO 2023</t>
  </si>
  <si>
    <t>HA</t>
  </si>
  <si>
    <t>PARRAL</t>
  </si>
  <si>
    <t>PARRAL-RETIRO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</si>
</sst>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20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7"/>
      <color indexed="8"/>
      <name val="Calibri"/>
      <family val="2"/>
    </font>
    <font>
      <b/>
      <sz val="8"/>
      <color indexed="9"/>
      <name val="Arial Narrow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sz val="11"/>
      <color indexed="8"/>
      <name val="Calibri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sz val="9"/>
      <color theme="0"/>
      <name val="Arial Narrow"/>
      <family val="2"/>
    </font>
    <font>
      <u/>
      <sz val="7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9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0" fontId="0" fillId="2" borderId="1" xfId="0" applyFill="1" applyBorder="1"/>
    <xf numFmtId="49" fontId="2" fillId="9" borderId="1" xfId="0" applyNumberFormat="1" applyFont="1" applyFill="1" applyBorder="1" applyAlignment="1">
      <alignment vertical="center" wrapText="1"/>
    </xf>
    <xf numFmtId="14" fontId="2" fillId="9" borderId="1" xfId="0" applyNumberFormat="1" applyFont="1" applyFill="1" applyBorder="1" applyAlignment="1">
      <alignment horizontal="right"/>
    </xf>
    <xf numFmtId="49" fontId="2" fillId="9" borderId="1" xfId="0" applyNumberFormat="1" applyFont="1" applyFill="1" applyBorder="1"/>
    <xf numFmtId="0" fontId="2" fillId="9" borderId="1" xfId="0" applyFont="1" applyFill="1" applyBorder="1"/>
    <xf numFmtId="49" fontId="2" fillId="9" borderId="1" xfId="0" applyNumberFormat="1" applyFont="1" applyFill="1" applyBorder="1" applyAlignment="1">
      <alignment horizontal="right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horizontal="right" wrapText="1"/>
    </xf>
    <xf numFmtId="0" fontId="7" fillId="0" borderId="0" xfId="0" applyNumberFormat="1" applyFont="1"/>
    <xf numFmtId="0" fontId="7" fillId="0" borderId="0" xfId="0" applyFont="1"/>
    <xf numFmtId="0" fontId="7" fillId="0" borderId="1" xfId="0" applyNumberFormat="1" applyFont="1" applyBorder="1"/>
    <xf numFmtId="0" fontId="8" fillId="0" borderId="0" xfId="0" applyNumberFormat="1" applyFont="1"/>
    <xf numFmtId="0" fontId="8" fillId="0" borderId="0" xfId="0" applyFont="1"/>
    <xf numFmtId="0" fontId="1" fillId="0" borderId="0" xfId="0" applyNumberFormat="1" applyFont="1"/>
    <xf numFmtId="0" fontId="1" fillId="0" borderId="0" xfId="0" applyFont="1"/>
    <xf numFmtId="49" fontId="2" fillId="2" borderId="10" xfId="0" applyNumberFormat="1" applyFont="1" applyFill="1" applyBorder="1" applyAlignment="1">
      <alignment wrapText="1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wrapText="1"/>
    </xf>
    <xf numFmtId="3" fontId="2" fillId="2" borderId="10" xfId="0" applyNumberFormat="1" applyFont="1" applyFill="1" applyBorder="1" applyAlignment="1">
      <alignment horizontal="right" wrapText="1"/>
    </xf>
    <xf numFmtId="49" fontId="4" fillId="2" borderId="10" xfId="0" applyNumberFormat="1" applyFont="1" applyFill="1" applyBorder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/>
    <xf numFmtId="3" fontId="2" fillId="2" borderId="10" xfId="0" applyNumberFormat="1" applyFont="1" applyFill="1" applyBorder="1"/>
    <xf numFmtId="0" fontId="2" fillId="2" borderId="10" xfId="0" applyFont="1" applyFill="1" applyBorder="1" applyAlignment="1">
      <alignment horizontal="center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3" fontId="2" fillId="2" borderId="10" xfId="0" applyNumberFormat="1" applyFont="1" applyFill="1" applyBorder="1" applyAlignment="1">
      <alignment horizontal="right"/>
    </xf>
    <xf numFmtId="0" fontId="2" fillId="2" borderId="10" xfId="0" applyNumberFormat="1" applyFont="1" applyFill="1" applyBorder="1" applyAlignment="1">
      <alignment horizontal="center" wrapText="1"/>
    </xf>
    <xf numFmtId="49" fontId="2" fillId="2" borderId="10" xfId="0" applyNumberFormat="1" applyFont="1" applyFill="1" applyBorder="1"/>
    <xf numFmtId="0" fontId="2" fillId="2" borderId="10" xfId="0" applyFont="1" applyFill="1" applyBorder="1"/>
    <xf numFmtId="0" fontId="7" fillId="2" borderId="1" xfId="0" applyFont="1" applyFill="1" applyBorder="1"/>
    <xf numFmtId="0" fontId="1" fillId="2" borderId="1" xfId="0" applyFont="1" applyFill="1" applyBorder="1"/>
    <xf numFmtId="0" fontId="3" fillId="2" borderId="1" xfId="0" applyFont="1" applyFill="1" applyBorder="1"/>
    <xf numFmtId="0" fontId="2" fillId="2" borderId="1" xfId="0" applyFont="1" applyFill="1" applyBorder="1"/>
    <xf numFmtId="0" fontId="8" fillId="2" borderId="1" xfId="0" applyFont="1" applyFill="1" applyBorder="1"/>
    <xf numFmtId="3" fontId="3" fillId="2" borderId="1" xfId="0" applyNumberFormat="1" applyFont="1" applyFill="1" applyBorder="1"/>
    <xf numFmtId="0" fontId="3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/>
    <xf numFmtId="3" fontId="11" fillId="2" borderId="1" xfId="0" applyNumberFormat="1" applyFont="1" applyFill="1" applyBorder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0" fontId="16" fillId="2" borderId="1" xfId="0" applyFont="1" applyFill="1" applyBorder="1"/>
    <xf numFmtId="49" fontId="16" fillId="2" borderId="1" xfId="0" applyNumberFormat="1" applyFont="1" applyFill="1" applyBorder="1" applyAlignment="1">
      <alignment vertical="center"/>
    </xf>
    <xf numFmtId="0" fontId="16" fillId="2" borderId="1" xfId="0" applyFont="1" applyFill="1" applyBorder="1" applyAlignment="1">
      <alignment vertical="center"/>
    </xf>
    <xf numFmtId="0" fontId="16" fillId="6" borderId="1" xfId="0" applyFont="1" applyFill="1" applyBorder="1"/>
    <xf numFmtId="0" fontId="13" fillId="6" borderId="1" xfId="0" applyFont="1" applyFill="1" applyBorder="1" applyAlignment="1">
      <alignment vertical="center"/>
    </xf>
    <xf numFmtId="0" fontId="14" fillId="6" borderId="1" xfId="0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5" fillId="0" borderId="1" xfId="0" applyNumberFormat="1" applyFont="1" applyBorder="1"/>
    <xf numFmtId="49" fontId="14" fillId="2" borderId="2" xfId="0" applyNumberFormat="1" applyFont="1" applyFill="1" applyBorder="1" applyAlignment="1">
      <alignment vertical="center"/>
    </xf>
    <xf numFmtId="0" fontId="16" fillId="2" borderId="3" xfId="0" applyFont="1" applyFill="1" applyBorder="1"/>
    <xf numFmtId="0" fontId="16" fillId="2" borderId="4" xfId="0" applyFont="1" applyFill="1" applyBorder="1"/>
    <xf numFmtId="49" fontId="16" fillId="2" borderId="5" xfId="0" applyNumberFormat="1" applyFont="1" applyFill="1" applyBorder="1" applyAlignment="1">
      <alignment vertical="center"/>
    </xf>
    <xf numFmtId="0" fontId="16" fillId="2" borderId="6" xfId="0" applyFont="1" applyFill="1" applyBorder="1"/>
    <xf numFmtId="49" fontId="16" fillId="2" borderId="7" xfId="0" applyNumberFormat="1" applyFont="1" applyFill="1" applyBorder="1" applyAlignment="1">
      <alignment vertical="center"/>
    </xf>
    <xf numFmtId="0" fontId="16" fillId="2" borderId="8" xfId="0" applyFont="1" applyFill="1" applyBorder="1"/>
    <xf numFmtId="0" fontId="16" fillId="2" borderId="9" xfId="0" applyFont="1" applyFill="1" applyBorder="1"/>
    <xf numFmtId="0" fontId="16" fillId="8" borderId="10" xfId="0" applyFont="1" applyFill="1" applyBorder="1"/>
    <xf numFmtId="49" fontId="14" fillId="7" borderId="10" xfId="0" applyNumberFormat="1" applyFont="1" applyFill="1" applyBorder="1" applyAlignment="1">
      <alignment vertical="center"/>
    </xf>
    <xf numFmtId="49" fontId="14" fillId="7" borderId="10" xfId="0" applyNumberFormat="1" applyFont="1" applyFill="1" applyBorder="1" applyAlignment="1">
      <alignment horizontal="center" vertical="center"/>
    </xf>
    <xf numFmtId="49" fontId="14" fillId="7" borderId="10" xfId="0" applyNumberFormat="1" applyFont="1" applyFill="1" applyBorder="1"/>
    <xf numFmtId="49" fontId="14" fillId="2" borderId="10" xfId="0" applyNumberFormat="1" applyFont="1" applyFill="1" applyBorder="1" applyAlignment="1">
      <alignment vertical="center"/>
    </xf>
    <xf numFmtId="3" fontId="14" fillId="2" borderId="10" xfId="0" applyNumberFormat="1" applyFont="1" applyFill="1" applyBorder="1" applyAlignment="1">
      <alignment vertical="center"/>
    </xf>
    <xf numFmtId="9" fontId="16" fillId="2" borderId="10" xfId="0" applyNumberFormat="1" applyFont="1" applyFill="1" applyBorder="1"/>
    <xf numFmtId="0" fontId="14" fillId="2" borderId="10" xfId="0" applyNumberFormat="1" applyFont="1" applyFill="1" applyBorder="1" applyAlignment="1">
      <alignment vertical="center"/>
    </xf>
    <xf numFmtId="165" fontId="14" fillId="2" borderId="10" xfId="0" applyNumberFormat="1" applyFont="1" applyFill="1" applyBorder="1" applyAlignment="1">
      <alignment vertical="center"/>
    </xf>
    <xf numFmtId="165" fontId="14" fillId="7" borderId="10" xfId="0" applyNumberFormat="1" applyFont="1" applyFill="1" applyBorder="1" applyAlignment="1">
      <alignment vertical="center"/>
    </xf>
    <xf numFmtId="9" fontId="14" fillId="7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17" fillId="8" borderId="10" xfId="0" applyNumberFormat="1" applyFont="1" applyFill="1" applyBorder="1" applyAlignment="1">
      <alignment vertical="center"/>
    </xf>
    <xf numFmtId="0" fontId="14" fillId="7" borderId="10" xfId="0" applyNumberFormat="1" applyFont="1" applyFill="1" applyBorder="1" applyAlignment="1">
      <alignment vertical="center"/>
    </xf>
    <xf numFmtId="49" fontId="10" fillId="5" borderId="11" xfId="0" applyNumberFormat="1" applyFont="1" applyFill="1" applyBorder="1" applyAlignment="1">
      <alignment vertical="center"/>
    </xf>
    <xf numFmtId="0" fontId="10" fillId="5" borderId="12" xfId="0" applyFont="1" applyFill="1" applyBorder="1" applyAlignment="1">
      <alignment vertical="center"/>
    </xf>
    <xf numFmtId="164" fontId="18" fillId="5" borderId="13" xfId="0" applyNumberFormat="1" applyFont="1" applyFill="1" applyBorder="1" applyAlignment="1">
      <alignment vertical="center"/>
    </xf>
    <xf numFmtId="49" fontId="10" fillId="3" borderId="14" xfId="0" applyNumberFormat="1" applyFont="1" applyFill="1" applyBorder="1" applyAlignment="1">
      <alignment vertical="center"/>
    </xf>
    <xf numFmtId="164" fontId="18" fillId="3" borderId="15" xfId="0" applyNumberFormat="1" applyFont="1" applyFill="1" applyBorder="1" applyAlignment="1">
      <alignment vertical="center"/>
    </xf>
    <xf numFmtId="49" fontId="10" fillId="5" borderId="14" xfId="0" applyNumberFormat="1" applyFont="1" applyFill="1" applyBorder="1" applyAlignment="1">
      <alignment vertical="center"/>
    </xf>
    <xf numFmtId="164" fontId="18" fillId="5" borderId="15" xfId="0" applyNumberFormat="1" applyFont="1" applyFill="1" applyBorder="1" applyAlignment="1">
      <alignment vertical="center"/>
    </xf>
    <xf numFmtId="49" fontId="10" fillId="5" borderId="16" xfId="0" applyNumberFormat="1" applyFont="1" applyFill="1" applyBorder="1" applyAlignment="1">
      <alignment vertical="center"/>
    </xf>
    <xf numFmtId="0" fontId="10" fillId="5" borderId="17" xfId="0" applyFont="1" applyFill="1" applyBorder="1" applyAlignment="1">
      <alignment vertical="center"/>
    </xf>
    <xf numFmtId="164" fontId="10" fillId="5" borderId="18" xfId="0" applyNumberFormat="1" applyFont="1" applyFill="1" applyBorder="1" applyAlignment="1">
      <alignment vertical="center"/>
    </xf>
    <xf numFmtId="49" fontId="10" fillId="5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/>
    </xf>
    <xf numFmtId="49" fontId="10" fillId="3" borderId="10" xfId="0" applyNumberFormat="1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right" vertical="center" wrapText="1"/>
    </xf>
    <xf numFmtId="41" fontId="2" fillId="2" borderId="10" xfId="1" applyFont="1" applyFill="1" applyBorder="1" applyAlignment="1">
      <alignment horizontal="left" vertical="center" wrapText="1"/>
    </xf>
    <xf numFmtId="49" fontId="10" fillId="3" borderId="19" xfId="0" applyNumberFormat="1" applyFont="1" applyFill="1" applyBorder="1" applyAlignment="1">
      <alignment horizontal="center" vertical="center"/>
    </xf>
    <xf numFmtId="49" fontId="2" fillId="2" borderId="19" xfId="0" applyNumberFormat="1" applyFont="1" applyFill="1" applyBorder="1" applyAlignment="1">
      <alignment wrapText="1"/>
    </xf>
    <xf numFmtId="3" fontId="18" fillId="3" borderId="10" xfId="0" applyNumberFormat="1" applyFont="1" applyFill="1" applyBorder="1" applyAlignment="1">
      <alignment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49" fontId="10" fillId="3" borderId="10" xfId="0" applyNumberFormat="1" applyFont="1" applyFill="1" applyBorder="1" applyAlignment="1">
      <alignment vertical="center" wrapText="1"/>
    </xf>
    <xf numFmtId="49" fontId="11" fillId="2" borderId="10" xfId="0" applyNumberFormat="1" applyFont="1" applyFill="1" applyBorder="1" applyAlignment="1">
      <alignment horizontal="right"/>
    </xf>
    <xf numFmtId="3" fontId="3" fillId="2" borderId="10" xfId="0" applyNumberFormat="1" applyFont="1" applyFill="1" applyBorder="1"/>
    <xf numFmtId="166" fontId="2" fillId="2" borderId="10" xfId="0" applyNumberFormat="1" applyFont="1" applyFill="1" applyBorder="1"/>
    <xf numFmtId="49" fontId="4" fillId="2" borderId="10" xfId="0" applyNumberFormat="1" applyFont="1" applyFill="1" applyBorder="1" applyAlignment="1">
      <alignment horizontal="left" vertical="center" wrapText="1"/>
    </xf>
    <xf numFmtId="49" fontId="17" fillId="8" borderId="10" xfId="0" applyNumberFormat="1" applyFont="1" applyFill="1" applyBorder="1" applyAlignment="1">
      <alignment vertical="center"/>
    </xf>
    <xf numFmtId="0" fontId="14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10" fillId="3" borderId="10" xfId="0" applyNumberFormat="1" applyFont="1" applyFill="1" applyBorder="1" applyAlignment="1">
      <alignment wrapText="1"/>
    </xf>
    <xf numFmtId="0" fontId="10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2" fillId="3" borderId="10" xfId="0" applyNumberFormat="1" applyFont="1" applyFill="1" applyBorder="1" applyAlignment="1">
      <alignment horizontal="center" vertical="center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7</xdr:col>
      <xdr:colOff>28575</xdr:colOff>
      <xdr:row>6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9175" y="190500"/>
          <a:ext cx="59531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3"/>
  <sheetViews>
    <sheetView showGridLines="0" tabSelected="1" zoomScale="154" zoomScaleNormal="154" workbookViewId="0">
      <selection activeCell="C11" sqref="C11:C14"/>
    </sheetView>
  </sheetViews>
  <sheetFormatPr baseColWidth="10" defaultColWidth="10.85546875" defaultRowHeight="11.25" customHeight="1" x14ac:dyDescent="0.25"/>
  <cols>
    <col min="1" max="1" width="6" style="2" customWidth="1"/>
    <col min="2" max="2" width="22.28515625" style="2" customWidth="1"/>
    <col min="3" max="3" width="17.140625" style="2" customWidth="1"/>
    <col min="4" max="4" width="9.42578125" style="2" customWidth="1"/>
    <col min="5" max="5" width="14.42578125" style="2" customWidth="1"/>
    <col min="6" max="6" width="11" style="2" customWidth="1"/>
    <col min="7" max="7" width="14.5703125" style="2" customWidth="1"/>
    <col min="8" max="255" width="10.85546875" style="1" customWidth="1"/>
  </cols>
  <sheetData>
    <row r="1" spans="1:7" ht="15" customHeight="1" x14ac:dyDescent="0.25">
      <c r="A1" s="3"/>
      <c r="B1" s="3"/>
      <c r="C1" s="3"/>
      <c r="D1" s="3"/>
      <c r="E1" s="3"/>
      <c r="F1" s="3"/>
      <c r="G1" s="3"/>
    </row>
    <row r="2" spans="1:7" ht="15" customHeight="1" x14ac:dyDescent="0.25">
      <c r="A2" s="3"/>
      <c r="B2" s="3"/>
      <c r="C2" s="3"/>
      <c r="D2" s="3"/>
      <c r="E2" s="3"/>
      <c r="F2" s="3"/>
      <c r="G2" s="3"/>
    </row>
    <row r="3" spans="1:7" ht="15" customHeight="1" x14ac:dyDescent="0.25">
      <c r="A3" s="3"/>
      <c r="B3" s="3"/>
      <c r="C3" s="3"/>
      <c r="D3" s="3"/>
      <c r="E3" s="3"/>
      <c r="F3" s="3"/>
      <c r="G3" s="3"/>
    </row>
    <row r="4" spans="1:7" ht="15" customHeight="1" x14ac:dyDescent="0.25">
      <c r="A4" s="3"/>
      <c r="B4" s="3"/>
      <c r="C4" s="3"/>
      <c r="D4" s="3"/>
      <c r="E4" s="3"/>
      <c r="F4" s="3"/>
      <c r="G4" s="3"/>
    </row>
    <row r="5" spans="1:7" ht="15" customHeight="1" x14ac:dyDescent="0.25">
      <c r="A5" s="3"/>
      <c r="B5" s="3"/>
      <c r="C5" s="3"/>
      <c r="D5" s="3"/>
      <c r="E5" s="3"/>
      <c r="F5" s="3"/>
      <c r="G5" s="3"/>
    </row>
    <row r="6" spans="1:7" ht="15" customHeight="1" x14ac:dyDescent="0.25">
      <c r="A6" s="3"/>
      <c r="B6" s="3"/>
      <c r="C6" s="3"/>
      <c r="D6" s="3"/>
      <c r="E6" s="3"/>
      <c r="F6" s="3"/>
      <c r="G6" s="3"/>
    </row>
    <row r="7" spans="1:7" ht="15" customHeight="1" x14ac:dyDescent="0.25">
      <c r="A7" s="3"/>
      <c r="B7" s="3"/>
      <c r="C7" s="33"/>
      <c r="D7" s="3"/>
      <c r="E7" s="3"/>
      <c r="F7" s="3"/>
      <c r="G7" s="3"/>
    </row>
    <row r="8" spans="1:7" ht="12" customHeight="1" x14ac:dyDescent="0.25">
      <c r="A8" s="3"/>
      <c r="B8" s="105" t="s">
        <v>0</v>
      </c>
      <c r="C8" s="106" t="s">
        <v>1</v>
      </c>
      <c r="D8" s="35"/>
      <c r="E8" s="114" t="s">
        <v>2</v>
      </c>
      <c r="F8" s="115"/>
      <c r="G8" s="107">
        <v>75</v>
      </c>
    </row>
    <row r="9" spans="1:7" ht="20.25" customHeight="1" x14ac:dyDescent="0.25">
      <c r="A9" s="3"/>
      <c r="B9" s="9" t="s">
        <v>3</v>
      </c>
      <c r="C9" s="27" t="s">
        <v>4</v>
      </c>
      <c r="D9" s="36"/>
      <c r="E9" s="112" t="s">
        <v>5</v>
      </c>
      <c r="F9" s="113"/>
      <c r="G9" s="28" t="s">
        <v>6</v>
      </c>
    </row>
    <row r="10" spans="1:7" ht="15" customHeight="1" x14ac:dyDescent="0.25">
      <c r="A10" s="3"/>
      <c r="B10" s="9" t="s">
        <v>7</v>
      </c>
      <c r="C10" s="28" t="s">
        <v>8</v>
      </c>
      <c r="D10" s="36"/>
      <c r="E10" s="112" t="s">
        <v>9</v>
      </c>
      <c r="F10" s="113"/>
      <c r="G10" s="108">
        <v>33000</v>
      </c>
    </row>
    <row r="11" spans="1:7" ht="15" customHeight="1" x14ac:dyDescent="0.25">
      <c r="A11" s="3"/>
      <c r="B11" s="9" t="s">
        <v>10</v>
      </c>
      <c r="C11" s="10" t="s">
        <v>11</v>
      </c>
      <c r="D11" s="36"/>
      <c r="E11" s="31" t="s">
        <v>12</v>
      </c>
      <c r="F11" s="32"/>
      <c r="G11" s="21">
        <f>(G8*G10)</f>
        <v>2475000</v>
      </c>
    </row>
    <row r="12" spans="1:7" ht="23.25" customHeight="1" x14ac:dyDescent="0.25">
      <c r="A12" s="3"/>
      <c r="B12" s="9" t="s">
        <v>13</v>
      </c>
      <c r="C12" s="10" t="s">
        <v>115</v>
      </c>
      <c r="D12" s="36"/>
      <c r="E12" s="112" t="s">
        <v>14</v>
      </c>
      <c r="F12" s="113"/>
      <c r="G12" s="10" t="s">
        <v>15</v>
      </c>
    </row>
    <row r="13" spans="1:7" ht="16.5" customHeight="1" x14ac:dyDescent="0.25">
      <c r="A13" s="3"/>
      <c r="B13" s="9" t="s">
        <v>16</v>
      </c>
      <c r="C13" s="10" t="s">
        <v>116</v>
      </c>
      <c r="D13" s="36"/>
      <c r="E13" s="112" t="s">
        <v>17</v>
      </c>
      <c r="F13" s="113"/>
      <c r="G13" s="28" t="s">
        <v>18</v>
      </c>
    </row>
    <row r="14" spans="1:7" ht="15" customHeight="1" x14ac:dyDescent="0.25">
      <c r="A14" s="3"/>
      <c r="B14" s="9" t="s">
        <v>19</v>
      </c>
      <c r="C14" s="28" t="s">
        <v>113</v>
      </c>
      <c r="D14" s="36"/>
      <c r="E14" s="116" t="s">
        <v>20</v>
      </c>
      <c r="F14" s="117"/>
      <c r="G14" s="10" t="s">
        <v>21</v>
      </c>
    </row>
    <row r="15" spans="1:7" ht="15" customHeight="1" x14ac:dyDescent="0.25">
      <c r="A15" s="3"/>
      <c r="B15" s="4"/>
      <c r="C15" s="5"/>
      <c r="D15" s="7"/>
      <c r="E15" s="6"/>
      <c r="F15" s="7"/>
      <c r="G15" s="8"/>
    </row>
    <row r="16" spans="1:7" ht="12" customHeight="1" x14ac:dyDescent="0.25">
      <c r="A16" s="3"/>
      <c r="B16" s="118" t="s">
        <v>22</v>
      </c>
      <c r="C16" s="118"/>
      <c r="D16" s="118"/>
      <c r="E16" s="118"/>
      <c r="F16" s="118"/>
      <c r="G16" s="118"/>
    </row>
    <row r="17" spans="1:255" ht="12" customHeight="1" x14ac:dyDescent="0.25">
      <c r="A17" s="3"/>
      <c r="B17" s="35"/>
      <c r="C17" s="39"/>
      <c r="D17" s="39"/>
      <c r="E17" s="39"/>
      <c r="F17" s="35"/>
      <c r="G17" s="35"/>
    </row>
    <row r="18" spans="1:255" s="12" customFormat="1" ht="12" customHeight="1" x14ac:dyDescent="0.25">
      <c r="A18" s="33"/>
      <c r="B18" s="89" t="s">
        <v>23</v>
      </c>
      <c r="C18" s="40"/>
      <c r="D18" s="40"/>
      <c r="E18" s="40"/>
      <c r="F18" s="40"/>
      <c r="G18" s="4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  <c r="IU18" s="11"/>
    </row>
    <row r="19" spans="1:255" s="12" customFormat="1" ht="24" customHeight="1" x14ac:dyDescent="0.25">
      <c r="A19" s="33"/>
      <c r="B19" s="92" t="s">
        <v>24</v>
      </c>
      <c r="C19" s="92" t="s">
        <v>25</v>
      </c>
      <c r="D19" s="92" t="s">
        <v>26</v>
      </c>
      <c r="E19" s="92" t="s">
        <v>27</v>
      </c>
      <c r="F19" s="92" t="s">
        <v>28</v>
      </c>
      <c r="G19" s="92" t="s">
        <v>29</v>
      </c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  <c r="IU19" s="11"/>
    </row>
    <row r="20" spans="1:255" ht="12.75" customHeight="1" x14ac:dyDescent="0.25">
      <c r="A20" s="3"/>
      <c r="B20" s="18" t="s">
        <v>30</v>
      </c>
      <c r="C20" s="19" t="s">
        <v>31</v>
      </c>
      <c r="D20" s="20">
        <v>1</v>
      </c>
      <c r="E20" s="19" t="s">
        <v>32</v>
      </c>
      <c r="F20" s="21">
        <v>35000</v>
      </c>
      <c r="G20" s="21">
        <f>(D20*F20)</f>
        <v>35000</v>
      </c>
    </row>
    <row r="21" spans="1:255" ht="15" customHeight="1" x14ac:dyDescent="0.25">
      <c r="A21" s="3"/>
      <c r="B21" s="18" t="s">
        <v>33</v>
      </c>
      <c r="C21" s="19" t="s">
        <v>31</v>
      </c>
      <c r="D21" s="20">
        <v>0.2</v>
      </c>
      <c r="E21" s="19" t="s">
        <v>32</v>
      </c>
      <c r="F21" s="21">
        <v>35000</v>
      </c>
      <c r="G21" s="21">
        <f>(D21*F21)</f>
        <v>7000</v>
      </c>
    </row>
    <row r="22" spans="1:255" ht="12.75" customHeight="1" x14ac:dyDescent="0.25">
      <c r="A22" s="3"/>
      <c r="B22" s="18" t="s">
        <v>34</v>
      </c>
      <c r="C22" s="19" t="s">
        <v>31</v>
      </c>
      <c r="D22" s="20">
        <v>0.7</v>
      </c>
      <c r="E22" s="19" t="s">
        <v>32</v>
      </c>
      <c r="F22" s="21">
        <v>35000</v>
      </c>
      <c r="G22" s="21">
        <f>(D22*F22)</f>
        <v>24500</v>
      </c>
    </row>
    <row r="23" spans="1:255" ht="12.75" customHeight="1" x14ac:dyDescent="0.25">
      <c r="A23" s="3"/>
      <c r="B23" s="18" t="s">
        <v>35</v>
      </c>
      <c r="C23" s="19" t="s">
        <v>31</v>
      </c>
      <c r="D23" s="20">
        <v>3</v>
      </c>
      <c r="E23" s="19" t="s">
        <v>36</v>
      </c>
      <c r="F23" s="21">
        <v>35000</v>
      </c>
      <c r="G23" s="21">
        <f t="shared" ref="G23" si="0">(D23*F23)</f>
        <v>105000</v>
      </c>
    </row>
    <row r="24" spans="1:255" s="12" customFormat="1" ht="12.75" customHeight="1" x14ac:dyDescent="0.25">
      <c r="A24" s="33"/>
      <c r="B24" s="91" t="s">
        <v>37</v>
      </c>
      <c r="C24" s="93"/>
      <c r="D24" s="93"/>
      <c r="E24" s="93"/>
      <c r="F24" s="94"/>
      <c r="G24" s="101">
        <f>SUM(G20:G23)</f>
        <v>171500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  <c r="IU24" s="11"/>
    </row>
    <row r="25" spans="1:255" s="12" customFormat="1" ht="12" customHeight="1" x14ac:dyDescent="0.25">
      <c r="A25" s="33"/>
      <c r="B25" s="41"/>
      <c r="C25" s="41"/>
      <c r="D25" s="41"/>
      <c r="E25" s="41"/>
      <c r="F25" s="42"/>
      <c r="G25" s="42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  <c r="IU25" s="11"/>
    </row>
    <row r="26" spans="1:255" s="12" customFormat="1" ht="12" customHeight="1" x14ac:dyDescent="0.25">
      <c r="A26" s="33"/>
      <c r="B26" s="89" t="s">
        <v>38</v>
      </c>
      <c r="C26" s="43"/>
      <c r="D26" s="43"/>
      <c r="E26" s="43"/>
      <c r="F26" s="40"/>
      <c r="G26" s="40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  <c r="IU26" s="11"/>
    </row>
    <row r="27" spans="1:255" s="12" customFormat="1" ht="24" customHeight="1" x14ac:dyDescent="0.25">
      <c r="A27" s="33"/>
      <c r="B27" s="90" t="s">
        <v>24</v>
      </c>
      <c r="C27" s="92" t="s">
        <v>25</v>
      </c>
      <c r="D27" s="92" t="s">
        <v>39</v>
      </c>
      <c r="E27" s="90" t="s">
        <v>40</v>
      </c>
      <c r="F27" s="92" t="s">
        <v>28</v>
      </c>
      <c r="G27" s="90" t="s">
        <v>29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  <c r="IU27" s="11"/>
    </row>
    <row r="28" spans="1:255" s="12" customFormat="1" ht="12" customHeight="1" x14ac:dyDescent="0.25">
      <c r="A28" s="33"/>
      <c r="B28" s="104" t="s">
        <v>41</v>
      </c>
      <c r="C28" s="103"/>
      <c r="D28" s="103"/>
      <c r="E28" s="103"/>
      <c r="F28" s="102"/>
      <c r="G28" s="102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F28" s="11"/>
      <c r="EG28" s="11"/>
      <c r="EH28" s="11"/>
      <c r="EI28" s="11"/>
      <c r="EJ28" s="11"/>
      <c r="EK28" s="11"/>
      <c r="EL28" s="11"/>
      <c r="EM28" s="11"/>
      <c r="EN28" s="11"/>
      <c r="EO28" s="11"/>
      <c r="EP28" s="11"/>
      <c r="EQ28" s="11"/>
      <c r="ER28" s="11"/>
      <c r="ES28" s="11"/>
      <c r="ET28" s="11"/>
      <c r="EU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  <c r="IU28" s="11"/>
    </row>
    <row r="29" spans="1:255" s="12" customFormat="1" ht="12" customHeight="1" x14ac:dyDescent="0.25">
      <c r="A29" s="33"/>
      <c r="B29" s="91" t="s">
        <v>42</v>
      </c>
      <c r="C29" s="93"/>
      <c r="D29" s="93"/>
      <c r="E29" s="93"/>
      <c r="F29" s="94"/>
      <c r="G29" s="94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</row>
    <row r="30" spans="1:255" s="12" customFormat="1" ht="12" customHeight="1" x14ac:dyDescent="0.25">
      <c r="A30" s="33"/>
      <c r="B30" s="41"/>
      <c r="C30" s="41"/>
      <c r="D30" s="41"/>
      <c r="E30" s="41"/>
      <c r="F30" s="42"/>
      <c r="G30" s="42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CR30" s="11"/>
      <c r="CS30" s="11"/>
      <c r="CT30" s="11"/>
      <c r="CU30" s="11"/>
      <c r="CV30" s="11"/>
      <c r="CW30" s="11"/>
      <c r="CX30" s="11"/>
      <c r="CY30" s="11"/>
      <c r="CZ30" s="11"/>
      <c r="DA30" s="11"/>
      <c r="DB30" s="11"/>
      <c r="DC30" s="11"/>
      <c r="DD30" s="11"/>
      <c r="DE30" s="11"/>
      <c r="DF30" s="11"/>
      <c r="DG30" s="11"/>
      <c r="DH30" s="11"/>
      <c r="DI30" s="11"/>
      <c r="DJ30" s="11"/>
      <c r="DK30" s="11"/>
      <c r="DL30" s="11"/>
      <c r="DM30" s="11"/>
      <c r="DN30" s="11"/>
      <c r="DO30" s="11"/>
      <c r="DP30" s="11"/>
      <c r="DQ30" s="11"/>
      <c r="DR30" s="11"/>
      <c r="DS30" s="11"/>
      <c r="DT30" s="11"/>
      <c r="DU30" s="11"/>
      <c r="DV30" s="11"/>
      <c r="DW30" s="11"/>
      <c r="DX30" s="11"/>
      <c r="DY30" s="11"/>
      <c r="DZ30" s="11"/>
      <c r="EA30" s="11"/>
      <c r="EB30" s="11"/>
      <c r="EC30" s="11"/>
      <c r="ED30" s="11"/>
      <c r="EE30" s="11"/>
      <c r="EF30" s="11"/>
      <c r="EG30" s="11"/>
      <c r="EH30" s="11"/>
      <c r="EI30" s="11"/>
      <c r="EJ30" s="11"/>
      <c r="EK30" s="11"/>
      <c r="EL30" s="11"/>
      <c r="EM30" s="11"/>
      <c r="EN30" s="11"/>
      <c r="EO30" s="11"/>
      <c r="EP30" s="11"/>
      <c r="EQ30" s="11"/>
      <c r="ER30" s="11"/>
      <c r="ES30" s="11"/>
      <c r="ET30" s="11"/>
      <c r="EU30" s="11"/>
      <c r="EV30" s="11"/>
      <c r="EW30" s="11"/>
      <c r="EX30" s="11"/>
      <c r="EY30" s="11"/>
      <c r="EZ30" s="11"/>
      <c r="FA30" s="11"/>
      <c r="FB30" s="11"/>
      <c r="FC30" s="11"/>
      <c r="FD30" s="11"/>
      <c r="FE30" s="11"/>
      <c r="FF30" s="11"/>
      <c r="FG30" s="11"/>
      <c r="FH30" s="11"/>
      <c r="FI30" s="11"/>
      <c r="FJ30" s="11"/>
      <c r="FK30" s="11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  <c r="IU30" s="11"/>
    </row>
    <row r="31" spans="1:255" s="12" customFormat="1" ht="12" customHeight="1" x14ac:dyDescent="0.25">
      <c r="A31" s="33"/>
      <c r="B31" s="89" t="s">
        <v>43</v>
      </c>
      <c r="C31" s="43"/>
      <c r="D31" s="43"/>
      <c r="E31" s="43"/>
      <c r="F31" s="40"/>
      <c r="G31" s="40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CR31" s="11"/>
      <c r="CS31" s="11"/>
      <c r="CT31" s="11"/>
      <c r="CU31" s="11"/>
      <c r="CV31" s="11"/>
      <c r="CW31" s="11"/>
      <c r="CX31" s="11"/>
      <c r="CY31" s="11"/>
      <c r="CZ31" s="11"/>
      <c r="DA31" s="11"/>
      <c r="DB31" s="11"/>
      <c r="DC31" s="11"/>
      <c r="DD31" s="11"/>
      <c r="DE31" s="11"/>
      <c r="DF31" s="11"/>
      <c r="DG31" s="11"/>
      <c r="DH31" s="11"/>
      <c r="DI31" s="11"/>
      <c r="DJ31" s="11"/>
      <c r="DK31" s="11"/>
      <c r="DL31" s="11"/>
      <c r="DM31" s="11"/>
      <c r="DN31" s="11"/>
      <c r="DO31" s="11"/>
      <c r="DP31" s="11"/>
      <c r="DQ31" s="11"/>
      <c r="DR31" s="11"/>
      <c r="DS31" s="11"/>
      <c r="DT31" s="11"/>
      <c r="DU31" s="11"/>
      <c r="DV31" s="11"/>
      <c r="DW31" s="11"/>
      <c r="DX31" s="11"/>
      <c r="DY31" s="11"/>
      <c r="DZ31" s="11"/>
      <c r="EA31" s="11"/>
      <c r="EB31" s="11"/>
      <c r="EC31" s="11"/>
      <c r="ED31" s="11"/>
      <c r="EE31" s="11"/>
      <c r="EF31" s="11"/>
      <c r="EG31" s="11"/>
      <c r="EH31" s="11"/>
      <c r="EI31" s="11"/>
      <c r="EJ31" s="11"/>
      <c r="EK31" s="11"/>
      <c r="EL31" s="11"/>
      <c r="EM31" s="11"/>
      <c r="EN31" s="11"/>
      <c r="EO31" s="11"/>
      <c r="EP31" s="11"/>
      <c r="EQ31" s="11"/>
      <c r="ER31" s="11"/>
      <c r="ES31" s="11"/>
      <c r="ET31" s="11"/>
      <c r="EU31" s="11"/>
      <c r="EV31" s="11"/>
      <c r="EW31" s="11"/>
      <c r="EX31" s="11"/>
      <c r="EY31" s="11"/>
      <c r="EZ31" s="11"/>
      <c r="FA31" s="11"/>
      <c r="FB31" s="11"/>
      <c r="FC31" s="11"/>
      <c r="FD31" s="11"/>
      <c r="FE31" s="11"/>
      <c r="FF31" s="11"/>
      <c r="FG31" s="11"/>
      <c r="FH31" s="11"/>
      <c r="FI31" s="11"/>
      <c r="FJ31" s="11"/>
      <c r="FK31" s="11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  <c r="IU31" s="11"/>
    </row>
    <row r="32" spans="1:255" s="12" customFormat="1" ht="24" customHeight="1" x14ac:dyDescent="0.25">
      <c r="A32" s="33"/>
      <c r="B32" s="99" t="s">
        <v>24</v>
      </c>
      <c r="C32" s="90" t="s">
        <v>25</v>
      </c>
      <c r="D32" s="90" t="s">
        <v>44</v>
      </c>
      <c r="E32" s="90" t="s">
        <v>40</v>
      </c>
      <c r="F32" s="92" t="s">
        <v>28</v>
      </c>
      <c r="G32" s="90" t="s">
        <v>29</v>
      </c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  <c r="BJ32" s="11"/>
      <c r="BK32" s="11"/>
      <c r="BL32" s="11"/>
      <c r="BM32" s="11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  <c r="CJ32" s="11"/>
      <c r="CK32" s="11"/>
      <c r="CL32" s="11"/>
      <c r="CM32" s="11"/>
      <c r="CN32" s="11"/>
      <c r="CO32" s="11"/>
      <c r="CP32" s="11"/>
      <c r="CQ32" s="11"/>
      <c r="CR32" s="11"/>
      <c r="CS32" s="11"/>
      <c r="CT32" s="11"/>
      <c r="CU32" s="11"/>
      <c r="CV32" s="11"/>
      <c r="CW32" s="11"/>
      <c r="CX32" s="11"/>
      <c r="CY32" s="11"/>
      <c r="CZ32" s="11"/>
      <c r="DA32" s="11"/>
      <c r="DB32" s="11"/>
      <c r="DC32" s="11"/>
      <c r="DD32" s="11"/>
      <c r="DE32" s="11"/>
      <c r="DF32" s="11"/>
      <c r="DG32" s="11"/>
      <c r="DH32" s="11"/>
      <c r="DI32" s="11"/>
      <c r="DJ32" s="11"/>
      <c r="DK32" s="11"/>
      <c r="DL32" s="11"/>
      <c r="DM32" s="11"/>
      <c r="DN32" s="11"/>
      <c r="DO32" s="11"/>
      <c r="DP32" s="11"/>
      <c r="DQ32" s="11"/>
      <c r="DR32" s="11"/>
      <c r="DS32" s="11"/>
      <c r="DT32" s="11"/>
      <c r="DU32" s="11"/>
      <c r="DV32" s="11"/>
      <c r="DW32" s="11"/>
      <c r="DX32" s="11"/>
      <c r="DY32" s="11"/>
      <c r="DZ32" s="11"/>
      <c r="EA32" s="11"/>
      <c r="EB32" s="11"/>
      <c r="EC32" s="11"/>
      <c r="ED32" s="11"/>
      <c r="EE32" s="11"/>
      <c r="EF32" s="11"/>
      <c r="EG32" s="11"/>
      <c r="EH32" s="11"/>
      <c r="EI32" s="11"/>
      <c r="EJ32" s="11"/>
      <c r="EK32" s="11"/>
      <c r="EL32" s="11"/>
      <c r="EM32" s="11"/>
      <c r="EN32" s="11"/>
      <c r="EO32" s="11"/>
      <c r="EP32" s="11"/>
      <c r="EQ32" s="11"/>
      <c r="ER32" s="11"/>
      <c r="ES32" s="11"/>
      <c r="ET32" s="11"/>
      <c r="EU32" s="11"/>
      <c r="EV32" s="11"/>
      <c r="EW32" s="11"/>
      <c r="EX32" s="11"/>
      <c r="EY32" s="11"/>
      <c r="EZ32" s="11"/>
      <c r="FA32" s="11"/>
      <c r="FB32" s="11"/>
      <c r="FC32" s="11"/>
      <c r="FD32" s="11"/>
      <c r="FE32" s="11"/>
      <c r="FF32" s="11"/>
      <c r="FG32" s="11"/>
      <c r="FH32" s="11"/>
      <c r="FI32" s="11"/>
      <c r="FJ32" s="11"/>
      <c r="FK32" s="11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  <c r="IU32" s="11"/>
    </row>
    <row r="33" spans="1:255" ht="12.75" customHeight="1" x14ac:dyDescent="0.25">
      <c r="A33" s="3"/>
      <c r="B33" s="100" t="s">
        <v>45</v>
      </c>
      <c r="C33" s="19" t="s">
        <v>114</v>
      </c>
      <c r="D33" s="30">
        <v>1</v>
      </c>
      <c r="E33" s="19" t="s">
        <v>46</v>
      </c>
      <c r="F33" s="21">
        <v>75000</v>
      </c>
      <c r="G33" s="21">
        <f>D33*F33</f>
        <v>75000</v>
      </c>
    </row>
    <row r="34" spans="1:255" ht="12.75" customHeight="1" x14ac:dyDescent="0.25">
      <c r="A34" s="3"/>
      <c r="B34" s="100" t="s">
        <v>47</v>
      </c>
      <c r="C34" s="19" t="s">
        <v>114</v>
      </c>
      <c r="D34" s="30">
        <v>2</v>
      </c>
      <c r="E34" s="19" t="s">
        <v>46</v>
      </c>
      <c r="F34" s="21">
        <v>55000</v>
      </c>
      <c r="G34" s="21">
        <f t="shared" ref="G34:G38" si="1">D34*F34</f>
        <v>110000</v>
      </c>
    </row>
    <row r="35" spans="1:255" ht="12.75" customHeight="1" x14ac:dyDescent="0.25">
      <c r="A35" s="3"/>
      <c r="B35" s="100" t="s">
        <v>48</v>
      </c>
      <c r="C35" s="19" t="s">
        <v>114</v>
      </c>
      <c r="D35" s="30">
        <v>1</v>
      </c>
      <c r="E35" s="19" t="s">
        <v>32</v>
      </c>
      <c r="F35" s="21">
        <v>45000</v>
      </c>
      <c r="G35" s="21">
        <f t="shared" si="1"/>
        <v>45000</v>
      </c>
    </row>
    <row r="36" spans="1:255" ht="12.75" customHeight="1" x14ac:dyDescent="0.25">
      <c r="A36" s="3"/>
      <c r="B36" s="100" t="s">
        <v>49</v>
      </c>
      <c r="C36" s="19" t="s">
        <v>114</v>
      </c>
      <c r="D36" s="30">
        <v>2</v>
      </c>
      <c r="E36" s="19" t="s">
        <v>50</v>
      </c>
      <c r="F36" s="21">
        <v>25000</v>
      </c>
      <c r="G36" s="21">
        <f t="shared" si="1"/>
        <v>50000</v>
      </c>
    </row>
    <row r="37" spans="1:255" ht="12.75" customHeight="1" x14ac:dyDescent="0.25">
      <c r="A37" s="3"/>
      <c r="B37" s="100" t="s">
        <v>51</v>
      </c>
      <c r="C37" s="19" t="s">
        <v>114</v>
      </c>
      <c r="D37" s="30">
        <v>1</v>
      </c>
      <c r="E37" s="19" t="s">
        <v>50</v>
      </c>
      <c r="F37" s="21">
        <v>25000</v>
      </c>
      <c r="G37" s="21">
        <f t="shared" si="1"/>
        <v>25000</v>
      </c>
    </row>
    <row r="38" spans="1:255" ht="12.75" customHeight="1" x14ac:dyDescent="0.25">
      <c r="A38" s="3"/>
      <c r="B38" s="100" t="s">
        <v>52</v>
      </c>
      <c r="C38" s="19" t="s">
        <v>114</v>
      </c>
      <c r="D38" s="30">
        <v>1</v>
      </c>
      <c r="E38" s="19" t="s">
        <v>53</v>
      </c>
      <c r="F38" s="21">
        <v>80000</v>
      </c>
      <c r="G38" s="21">
        <f t="shared" si="1"/>
        <v>80000</v>
      </c>
    </row>
    <row r="39" spans="1:255" s="12" customFormat="1" ht="12.75" customHeight="1" x14ac:dyDescent="0.25">
      <c r="A39" s="33"/>
      <c r="B39" s="91" t="s">
        <v>54</v>
      </c>
      <c r="C39" s="93"/>
      <c r="D39" s="93"/>
      <c r="E39" s="93"/>
      <c r="F39" s="94"/>
      <c r="G39" s="101">
        <f>SUM(G33:G38)</f>
        <v>385000</v>
      </c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  <c r="BA39" s="11"/>
      <c r="BB39" s="11"/>
      <c r="BC39" s="11"/>
      <c r="BD39" s="11"/>
      <c r="BE39" s="11"/>
      <c r="BF39" s="11"/>
      <c r="BG39" s="11"/>
      <c r="BH39" s="11"/>
      <c r="BI39" s="11"/>
      <c r="BJ39" s="11"/>
      <c r="BK39" s="11"/>
      <c r="BL39" s="11"/>
      <c r="BM39" s="11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  <c r="CJ39" s="11"/>
      <c r="CK39" s="11"/>
      <c r="CL39" s="11"/>
      <c r="CM39" s="11"/>
      <c r="CN39" s="11"/>
      <c r="CO39" s="11"/>
      <c r="CP39" s="11"/>
      <c r="CQ39" s="11"/>
      <c r="CR39" s="11"/>
      <c r="CS39" s="11"/>
      <c r="CT39" s="11"/>
      <c r="CU39" s="11"/>
      <c r="CV39" s="11"/>
      <c r="CW39" s="11"/>
      <c r="CX39" s="11"/>
      <c r="CY39" s="11"/>
      <c r="CZ39" s="11"/>
      <c r="DA39" s="11"/>
      <c r="DB39" s="11"/>
      <c r="DC39" s="11"/>
      <c r="DD39" s="11"/>
      <c r="DE39" s="11"/>
      <c r="DF39" s="11"/>
      <c r="DG39" s="11"/>
      <c r="DH39" s="11"/>
      <c r="DI39" s="11"/>
      <c r="DJ39" s="11"/>
      <c r="DK39" s="11"/>
      <c r="DL39" s="11"/>
      <c r="DM39" s="11"/>
      <c r="DN39" s="11"/>
      <c r="DO39" s="11"/>
      <c r="DP39" s="11"/>
      <c r="DQ39" s="11"/>
      <c r="DR39" s="11"/>
      <c r="DS39" s="11"/>
      <c r="DT39" s="11"/>
      <c r="DU39" s="11"/>
      <c r="DV39" s="11"/>
      <c r="DW39" s="11"/>
      <c r="DX39" s="11"/>
      <c r="DY39" s="11"/>
      <c r="DZ39" s="11"/>
      <c r="EA39" s="11"/>
      <c r="EB39" s="11"/>
      <c r="EC39" s="11"/>
      <c r="ED39" s="11"/>
      <c r="EE39" s="11"/>
      <c r="EF39" s="11"/>
      <c r="EG39" s="11"/>
      <c r="EH39" s="11"/>
      <c r="EI39" s="11"/>
      <c r="EJ39" s="11"/>
      <c r="EK39" s="11"/>
      <c r="EL39" s="11"/>
      <c r="EM39" s="11"/>
      <c r="EN39" s="11"/>
      <c r="EO39" s="11"/>
      <c r="EP39" s="11"/>
      <c r="EQ39" s="11"/>
      <c r="ER39" s="11"/>
      <c r="ES39" s="11"/>
      <c r="ET39" s="11"/>
      <c r="EU39" s="11"/>
      <c r="EV39" s="11"/>
      <c r="EW39" s="11"/>
      <c r="EX39" s="11"/>
      <c r="EY39" s="11"/>
      <c r="EZ39" s="11"/>
      <c r="FA39" s="11"/>
      <c r="FB39" s="11"/>
      <c r="FC39" s="11"/>
      <c r="FD39" s="11"/>
      <c r="FE39" s="11"/>
      <c r="FF39" s="11"/>
      <c r="FG39" s="11"/>
      <c r="FH39" s="11"/>
      <c r="FI39" s="11"/>
      <c r="FJ39" s="11"/>
      <c r="FK39" s="11"/>
      <c r="FL39" s="11"/>
      <c r="FM39" s="11"/>
      <c r="FN39" s="11"/>
      <c r="FO39" s="11"/>
      <c r="FP39" s="11"/>
      <c r="FQ39" s="11"/>
      <c r="FR39" s="11"/>
      <c r="FS39" s="11"/>
      <c r="FT39" s="11"/>
      <c r="FU39" s="11"/>
      <c r="FV39" s="11"/>
      <c r="FW39" s="11"/>
      <c r="FX39" s="11"/>
      <c r="FY39" s="11"/>
      <c r="FZ39" s="11"/>
      <c r="GA39" s="11"/>
      <c r="GB39" s="11"/>
      <c r="GC39" s="11"/>
      <c r="GD39" s="11"/>
      <c r="GE39" s="11"/>
      <c r="GF39" s="11"/>
      <c r="GG39" s="11"/>
      <c r="GH39" s="11"/>
      <c r="GI39" s="11"/>
      <c r="GJ39" s="11"/>
      <c r="GK39" s="11"/>
      <c r="GL39" s="11"/>
      <c r="GM39" s="11"/>
      <c r="GN39" s="11"/>
      <c r="GO39" s="11"/>
      <c r="GP39" s="11"/>
      <c r="GQ39" s="11"/>
      <c r="GR39" s="11"/>
      <c r="GS39" s="11"/>
      <c r="GT39" s="11"/>
      <c r="GU39" s="11"/>
      <c r="GV39" s="11"/>
      <c r="GW39" s="11"/>
      <c r="GX39" s="11"/>
      <c r="GY39" s="11"/>
      <c r="GZ39" s="11"/>
      <c r="HA39" s="11"/>
      <c r="HB39" s="11"/>
      <c r="HC39" s="11"/>
      <c r="HD39" s="11"/>
      <c r="HE39" s="11"/>
      <c r="HF39" s="11"/>
      <c r="HG39" s="11"/>
      <c r="HH39" s="11"/>
      <c r="HI39" s="11"/>
      <c r="HJ39" s="11"/>
      <c r="HK39" s="11"/>
      <c r="HL39" s="11"/>
      <c r="HM39" s="11"/>
      <c r="HN39" s="11"/>
      <c r="HO39" s="11"/>
      <c r="HP39" s="11"/>
      <c r="HQ39" s="11"/>
      <c r="HR39" s="11"/>
      <c r="HS39" s="11"/>
      <c r="HT39" s="11"/>
      <c r="HU39" s="11"/>
      <c r="HV39" s="11"/>
      <c r="HW39" s="11"/>
      <c r="HX39" s="11"/>
      <c r="HY39" s="11"/>
      <c r="HZ39" s="11"/>
      <c r="IA39" s="11"/>
      <c r="IB39" s="11"/>
      <c r="IC39" s="11"/>
      <c r="ID39" s="11"/>
      <c r="IE39" s="11"/>
      <c r="IF39" s="11"/>
      <c r="IG39" s="11"/>
      <c r="IH39" s="11"/>
      <c r="II39" s="11"/>
      <c r="IJ39" s="11"/>
      <c r="IK39" s="11"/>
      <c r="IL39" s="11"/>
      <c r="IM39" s="11"/>
      <c r="IN39" s="11"/>
      <c r="IO39" s="11"/>
      <c r="IP39" s="11"/>
      <c r="IQ39" s="11"/>
      <c r="IR39" s="11"/>
      <c r="IS39" s="11"/>
      <c r="IT39" s="11"/>
      <c r="IU39" s="11"/>
    </row>
    <row r="40" spans="1:255" s="12" customFormat="1" ht="12" customHeight="1" x14ac:dyDescent="0.25">
      <c r="A40" s="33"/>
      <c r="B40" s="41"/>
      <c r="C40" s="41"/>
      <c r="D40" s="41"/>
      <c r="E40" s="41"/>
      <c r="F40" s="42"/>
      <c r="G40" s="42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  <c r="AV40" s="11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  <c r="CJ40" s="11"/>
      <c r="CK40" s="11"/>
      <c r="CL40" s="11"/>
      <c r="CM40" s="11"/>
      <c r="CN40" s="11"/>
      <c r="CO40" s="11"/>
      <c r="CP40" s="11"/>
      <c r="CQ40" s="11"/>
      <c r="CR40" s="11"/>
      <c r="CS40" s="11"/>
      <c r="CT40" s="11"/>
      <c r="CU40" s="11"/>
      <c r="CV40" s="11"/>
      <c r="CW40" s="11"/>
      <c r="CX40" s="11"/>
      <c r="CY40" s="11"/>
      <c r="CZ40" s="11"/>
      <c r="DA40" s="11"/>
      <c r="DB40" s="11"/>
      <c r="DC40" s="11"/>
      <c r="DD40" s="11"/>
      <c r="DE40" s="11"/>
      <c r="DF40" s="11"/>
      <c r="DG40" s="11"/>
      <c r="DH40" s="11"/>
      <c r="DI40" s="11"/>
      <c r="DJ40" s="11"/>
      <c r="DK40" s="11"/>
      <c r="DL40" s="11"/>
      <c r="DM40" s="11"/>
      <c r="DN40" s="11"/>
      <c r="DO40" s="11"/>
      <c r="DP40" s="11"/>
      <c r="DQ40" s="11"/>
      <c r="DR40" s="11"/>
      <c r="DS40" s="11"/>
      <c r="DT40" s="11"/>
      <c r="DU40" s="11"/>
      <c r="DV40" s="11"/>
      <c r="DW40" s="11"/>
      <c r="DX40" s="11"/>
      <c r="DY40" s="11"/>
      <c r="DZ40" s="11"/>
      <c r="EA40" s="11"/>
      <c r="EB40" s="11"/>
      <c r="EC40" s="11"/>
      <c r="ED40" s="11"/>
      <c r="EE40" s="11"/>
      <c r="EF40" s="11"/>
      <c r="EG40" s="11"/>
      <c r="EH40" s="11"/>
      <c r="EI40" s="11"/>
      <c r="EJ40" s="11"/>
      <c r="EK40" s="11"/>
      <c r="EL40" s="11"/>
      <c r="EM40" s="11"/>
      <c r="EN40" s="11"/>
      <c r="EO40" s="11"/>
      <c r="EP40" s="11"/>
      <c r="EQ40" s="11"/>
      <c r="ER40" s="11"/>
      <c r="ES40" s="11"/>
      <c r="ET40" s="11"/>
      <c r="EU40" s="11"/>
      <c r="EV40" s="11"/>
      <c r="EW40" s="11"/>
      <c r="EX40" s="11"/>
      <c r="EY40" s="11"/>
      <c r="EZ40" s="11"/>
      <c r="FA40" s="11"/>
      <c r="FB40" s="11"/>
      <c r="FC40" s="11"/>
      <c r="FD40" s="11"/>
      <c r="FE40" s="11"/>
      <c r="FF40" s="11"/>
      <c r="FG40" s="11"/>
      <c r="FH40" s="11"/>
      <c r="FI40" s="11"/>
      <c r="FJ40" s="11"/>
      <c r="FK40" s="11"/>
      <c r="FL40" s="11"/>
      <c r="FM40" s="11"/>
      <c r="FN40" s="11"/>
      <c r="FO40" s="11"/>
      <c r="FP40" s="11"/>
      <c r="FQ40" s="11"/>
      <c r="FR40" s="11"/>
      <c r="FS40" s="11"/>
      <c r="FT40" s="11"/>
      <c r="FU40" s="11"/>
      <c r="FV40" s="11"/>
      <c r="FW40" s="11"/>
      <c r="FX40" s="11"/>
      <c r="FY40" s="11"/>
      <c r="FZ40" s="11"/>
      <c r="GA40" s="11"/>
      <c r="GB40" s="11"/>
      <c r="GC40" s="11"/>
      <c r="GD40" s="11"/>
      <c r="GE40" s="11"/>
      <c r="GF40" s="11"/>
      <c r="GG40" s="11"/>
      <c r="GH40" s="11"/>
      <c r="GI40" s="11"/>
      <c r="GJ40" s="11"/>
      <c r="GK40" s="11"/>
      <c r="GL40" s="11"/>
      <c r="GM40" s="11"/>
      <c r="GN40" s="11"/>
      <c r="GO40" s="11"/>
      <c r="GP40" s="11"/>
      <c r="GQ40" s="11"/>
      <c r="GR40" s="11"/>
      <c r="GS40" s="11"/>
      <c r="GT40" s="11"/>
      <c r="GU40" s="11"/>
      <c r="GV40" s="11"/>
      <c r="GW40" s="11"/>
      <c r="GX40" s="11"/>
      <c r="GY40" s="11"/>
      <c r="GZ40" s="11"/>
      <c r="HA40" s="11"/>
      <c r="HB40" s="11"/>
      <c r="HC40" s="11"/>
      <c r="HD40" s="11"/>
      <c r="HE40" s="11"/>
      <c r="HF40" s="11"/>
      <c r="HG40" s="11"/>
      <c r="HH40" s="11"/>
      <c r="HI40" s="11"/>
      <c r="HJ40" s="11"/>
      <c r="HK40" s="11"/>
      <c r="HL40" s="11"/>
      <c r="HM40" s="11"/>
      <c r="HN40" s="11"/>
      <c r="HO40" s="11"/>
      <c r="HP40" s="11"/>
      <c r="HQ40" s="11"/>
      <c r="HR40" s="11"/>
      <c r="HS40" s="11"/>
      <c r="HT40" s="11"/>
      <c r="HU40" s="11"/>
      <c r="HV40" s="11"/>
      <c r="HW40" s="11"/>
      <c r="HX40" s="11"/>
      <c r="HY40" s="11"/>
      <c r="HZ40" s="11"/>
      <c r="IA40" s="11"/>
      <c r="IB40" s="11"/>
      <c r="IC40" s="11"/>
      <c r="ID40" s="11"/>
      <c r="IE40" s="11"/>
      <c r="IF40" s="11"/>
      <c r="IG40" s="11"/>
      <c r="IH40" s="11"/>
      <c r="II40" s="11"/>
      <c r="IJ40" s="11"/>
      <c r="IK40" s="11"/>
      <c r="IL40" s="11"/>
      <c r="IM40" s="11"/>
      <c r="IN40" s="11"/>
      <c r="IO40" s="11"/>
      <c r="IP40" s="11"/>
      <c r="IQ40" s="11"/>
      <c r="IR40" s="11"/>
      <c r="IS40" s="11"/>
      <c r="IT40" s="11"/>
      <c r="IU40" s="11"/>
    </row>
    <row r="41" spans="1:255" s="12" customFormat="1" ht="12" customHeight="1" x14ac:dyDescent="0.25">
      <c r="A41" s="33"/>
      <c r="B41" s="89" t="s">
        <v>55</v>
      </c>
      <c r="C41" s="43"/>
      <c r="D41" s="43"/>
      <c r="E41" s="43"/>
      <c r="F41" s="40"/>
      <c r="G41" s="40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  <c r="AV41" s="11"/>
      <c r="AW41" s="11"/>
      <c r="AX41" s="11"/>
      <c r="AY41" s="11"/>
      <c r="AZ41" s="11"/>
      <c r="BA41" s="11"/>
      <c r="BB41" s="11"/>
      <c r="BC41" s="11"/>
      <c r="BD41" s="11"/>
      <c r="BE41" s="11"/>
      <c r="BF41" s="11"/>
      <c r="BG41" s="11"/>
      <c r="BH41" s="11"/>
      <c r="BI41" s="11"/>
      <c r="BJ41" s="11"/>
      <c r="BK41" s="11"/>
      <c r="BL41" s="11"/>
      <c r="BM41" s="11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1"/>
      <c r="CI41" s="11"/>
      <c r="CJ41" s="11"/>
      <c r="CK41" s="11"/>
      <c r="CL41" s="11"/>
      <c r="CM41" s="11"/>
      <c r="CN41" s="11"/>
      <c r="CO41" s="11"/>
      <c r="CP41" s="11"/>
      <c r="CQ41" s="11"/>
      <c r="CR41" s="11"/>
      <c r="CS41" s="11"/>
      <c r="CT41" s="11"/>
      <c r="CU41" s="11"/>
      <c r="CV41" s="11"/>
      <c r="CW41" s="11"/>
      <c r="CX41" s="11"/>
      <c r="CY41" s="11"/>
      <c r="CZ41" s="11"/>
      <c r="DA41" s="11"/>
      <c r="DB41" s="11"/>
      <c r="DC41" s="11"/>
      <c r="DD41" s="11"/>
      <c r="DE41" s="11"/>
      <c r="DF41" s="11"/>
      <c r="DG41" s="11"/>
      <c r="DH41" s="11"/>
      <c r="DI41" s="11"/>
      <c r="DJ41" s="11"/>
      <c r="DK41" s="11"/>
      <c r="DL41" s="11"/>
      <c r="DM41" s="11"/>
      <c r="DN41" s="11"/>
      <c r="DO41" s="11"/>
      <c r="DP41" s="11"/>
      <c r="DQ41" s="11"/>
      <c r="DR41" s="11"/>
      <c r="DS41" s="11"/>
      <c r="DT41" s="11"/>
      <c r="DU41" s="11"/>
      <c r="DV41" s="11"/>
      <c r="DW41" s="11"/>
      <c r="DX41" s="11"/>
      <c r="DY41" s="11"/>
      <c r="DZ41" s="11"/>
      <c r="EA41" s="11"/>
      <c r="EB41" s="11"/>
      <c r="EC41" s="11"/>
      <c r="ED41" s="11"/>
      <c r="EE41" s="11"/>
      <c r="EF41" s="11"/>
      <c r="EG41" s="11"/>
      <c r="EH41" s="11"/>
      <c r="EI41" s="11"/>
      <c r="EJ41" s="11"/>
      <c r="EK41" s="11"/>
      <c r="EL41" s="11"/>
      <c r="EM41" s="11"/>
      <c r="EN41" s="11"/>
      <c r="EO41" s="11"/>
      <c r="EP41" s="11"/>
      <c r="EQ41" s="11"/>
      <c r="ER41" s="11"/>
      <c r="ES41" s="11"/>
      <c r="ET41" s="11"/>
      <c r="EU41" s="11"/>
      <c r="EV41" s="11"/>
      <c r="EW41" s="11"/>
      <c r="EX41" s="11"/>
      <c r="EY41" s="11"/>
      <c r="EZ41" s="11"/>
      <c r="FA41" s="11"/>
      <c r="FB41" s="11"/>
      <c r="FC41" s="11"/>
      <c r="FD41" s="11"/>
      <c r="FE41" s="11"/>
      <c r="FF41" s="11"/>
      <c r="FG41" s="11"/>
      <c r="FH41" s="11"/>
      <c r="FI41" s="11"/>
      <c r="FJ41" s="11"/>
      <c r="FK41" s="11"/>
      <c r="FL41" s="11"/>
      <c r="FM41" s="11"/>
      <c r="FN41" s="11"/>
      <c r="FO41" s="11"/>
      <c r="FP41" s="11"/>
      <c r="FQ41" s="11"/>
      <c r="FR41" s="11"/>
      <c r="FS41" s="11"/>
      <c r="FT41" s="11"/>
      <c r="FU41" s="11"/>
      <c r="FV41" s="11"/>
      <c r="FW41" s="11"/>
      <c r="FX41" s="11"/>
      <c r="FY41" s="11"/>
      <c r="FZ41" s="11"/>
      <c r="GA41" s="11"/>
      <c r="GB41" s="11"/>
      <c r="GC41" s="11"/>
      <c r="GD41" s="11"/>
      <c r="GE41" s="11"/>
      <c r="GF41" s="11"/>
      <c r="GG41" s="11"/>
      <c r="GH41" s="11"/>
      <c r="GI41" s="11"/>
      <c r="GJ41" s="11"/>
      <c r="GK41" s="11"/>
      <c r="GL41" s="11"/>
      <c r="GM41" s="11"/>
      <c r="GN41" s="11"/>
      <c r="GO41" s="11"/>
      <c r="GP41" s="11"/>
      <c r="GQ41" s="11"/>
      <c r="GR41" s="11"/>
      <c r="GS41" s="11"/>
      <c r="GT41" s="11"/>
      <c r="GU41" s="11"/>
      <c r="GV41" s="11"/>
      <c r="GW41" s="11"/>
      <c r="GX41" s="11"/>
      <c r="GY41" s="11"/>
      <c r="GZ41" s="11"/>
      <c r="HA41" s="11"/>
      <c r="HB41" s="11"/>
      <c r="HC41" s="11"/>
      <c r="HD41" s="11"/>
      <c r="HE41" s="11"/>
      <c r="HF41" s="11"/>
      <c r="HG41" s="11"/>
      <c r="HH41" s="11"/>
      <c r="HI41" s="11"/>
      <c r="HJ41" s="11"/>
      <c r="HK41" s="11"/>
      <c r="HL41" s="11"/>
      <c r="HM41" s="11"/>
      <c r="HN41" s="11"/>
      <c r="HO41" s="11"/>
      <c r="HP41" s="11"/>
      <c r="HQ41" s="11"/>
      <c r="HR41" s="11"/>
      <c r="HS41" s="11"/>
      <c r="HT41" s="11"/>
      <c r="HU41" s="11"/>
      <c r="HV41" s="11"/>
      <c r="HW41" s="11"/>
      <c r="HX41" s="11"/>
      <c r="HY41" s="11"/>
      <c r="HZ41" s="11"/>
      <c r="IA41" s="11"/>
      <c r="IB41" s="11"/>
      <c r="IC41" s="11"/>
      <c r="ID41" s="11"/>
      <c r="IE41" s="11"/>
      <c r="IF41" s="11"/>
      <c r="IG41" s="11"/>
      <c r="IH41" s="11"/>
      <c r="II41" s="11"/>
      <c r="IJ41" s="11"/>
      <c r="IK41" s="11"/>
      <c r="IL41" s="11"/>
      <c r="IM41" s="11"/>
      <c r="IN41" s="11"/>
      <c r="IO41" s="11"/>
      <c r="IP41" s="11"/>
      <c r="IQ41" s="11"/>
      <c r="IR41" s="11"/>
      <c r="IS41" s="11"/>
      <c r="IT41" s="11"/>
      <c r="IU41" s="11"/>
    </row>
    <row r="42" spans="1:255" s="12" customFormat="1" ht="24" customHeight="1" x14ac:dyDescent="0.25">
      <c r="A42" s="33"/>
      <c r="B42" s="92" t="s">
        <v>56</v>
      </c>
      <c r="C42" s="92" t="s">
        <v>57</v>
      </c>
      <c r="D42" s="92" t="s">
        <v>58</v>
      </c>
      <c r="E42" s="92" t="s">
        <v>40</v>
      </c>
      <c r="F42" s="92" t="s">
        <v>28</v>
      </c>
      <c r="G42" s="92" t="s">
        <v>29</v>
      </c>
      <c r="H42" s="11"/>
      <c r="I42" s="11"/>
      <c r="J42" s="11"/>
      <c r="K42" s="13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  <c r="AV42" s="11"/>
      <c r="AW42" s="11"/>
      <c r="AX42" s="11"/>
      <c r="AY42" s="11"/>
      <c r="AZ42" s="11"/>
      <c r="BA42" s="11"/>
      <c r="BB42" s="11"/>
      <c r="BC42" s="11"/>
      <c r="BD42" s="11"/>
      <c r="BE42" s="11"/>
      <c r="BF42" s="11"/>
      <c r="BG42" s="11"/>
      <c r="BH42" s="11"/>
      <c r="BI42" s="11"/>
      <c r="BJ42" s="11"/>
      <c r="BK42" s="11"/>
      <c r="BL42" s="11"/>
      <c r="BM42" s="11"/>
      <c r="BN42" s="11"/>
      <c r="BO42" s="11"/>
      <c r="BP42" s="11"/>
      <c r="BQ42" s="11"/>
      <c r="BR42" s="11"/>
      <c r="BS42" s="11"/>
      <c r="BT42" s="11"/>
      <c r="BU42" s="11"/>
      <c r="BV42" s="11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  <c r="CJ42" s="11"/>
      <c r="CK42" s="11"/>
      <c r="CL42" s="11"/>
      <c r="CM42" s="11"/>
      <c r="CN42" s="11"/>
      <c r="CO42" s="11"/>
      <c r="CP42" s="11"/>
      <c r="CQ42" s="11"/>
      <c r="CR42" s="11"/>
      <c r="CS42" s="11"/>
      <c r="CT42" s="11"/>
      <c r="CU42" s="11"/>
      <c r="CV42" s="11"/>
      <c r="CW42" s="11"/>
      <c r="CX42" s="11"/>
      <c r="CY42" s="11"/>
      <c r="CZ42" s="11"/>
      <c r="DA42" s="11"/>
      <c r="DB42" s="11"/>
      <c r="DC42" s="11"/>
      <c r="DD42" s="11"/>
      <c r="DE42" s="11"/>
      <c r="DF42" s="11"/>
      <c r="DG42" s="11"/>
      <c r="DH42" s="11"/>
      <c r="DI42" s="11"/>
      <c r="DJ42" s="11"/>
      <c r="DK42" s="11"/>
      <c r="DL42" s="11"/>
      <c r="DM42" s="11"/>
      <c r="DN42" s="11"/>
      <c r="DO42" s="11"/>
      <c r="DP42" s="11"/>
      <c r="DQ42" s="11"/>
      <c r="DR42" s="11"/>
      <c r="DS42" s="11"/>
      <c r="DT42" s="11"/>
      <c r="DU42" s="11"/>
      <c r="DV42" s="11"/>
      <c r="DW42" s="11"/>
      <c r="DX42" s="11"/>
      <c r="DY42" s="11"/>
      <c r="DZ42" s="11"/>
      <c r="EA42" s="11"/>
      <c r="EB42" s="11"/>
      <c r="EC42" s="11"/>
      <c r="ED42" s="11"/>
      <c r="EE42" s="11"/>
      <c r="EF42" s="11"/>
      <c r="EG42" s="11"/>
      <c r="EH42" s="11"/>
      <c r="EI42" s="11"/>
      <c r="EJ42" s="11"/>
      <c r="EK42" s="11"/>
      <c r="EL42" s="11"/>
      <c r="EM42" s="11"/>
      <c r="EN42" s="11"/>
      <c r="EO42" s="11"/>
      <c r="EP42" s="11"/>
      <c r="EQ42" s="11"/>
      <c r="ER42" s="11"/>
      <c r="ES42" s="11"/>
      <c r="ET42" s="11"/>
      <c r="EU42" s="11"/>
      <c r="EV42" s="11"/>
      <c r="EW42" s="11"/>
      <c r="EX42" s="11"/>
      <c r="EY42" s="11"/>
      <c r="EZ42" s="11"/>
      <c r="FA42" s="11"/>
      <c r="FB42" s="11"/>
      <c r="FC42" s="11"/>
      <c r="FD42" s="11"/>
      <c r="FE42" s="11"/>
      <c r="FF42" s="11"/>
      <c r="FG42" s="11"/>
      <c r="FH42" s="11"/>
      <c r="FI42" s="11"/>
      <c r="FJ42" s="11"/>
      <c r="FK42" s="11"/>
      <c r="FL42" s="11"/>
      <c r="FM42" s="11"/>
      <c r="FN42" s="11"/>
      <c r="FO42" s="11"/>
      <c r="FP42" s="11"/>
      <c r="FQ42" s="11"/>
      <c r="FR42" s="11"/>
      <c r="FS42" s="11"/>
      <c r="FT42" s="11"/>
      <c r="FU42" s="11"/>
      <c r="FV42" s="11"/>
      <c r="FW42" s="11"/>
      <c r="FX42" s="11"/>
      <c r="FY42" s="11"/>
      <c r="FZ42" s="11"/>
      <c r="GA42" s="11"/>
      <c r="GB42" s="11"/>
      <c r="GC42" s="11"/>
      <c r="GD42" s="11"/>
      <c r="GE42" s="11"/>
      <c r="GF42" s="11"/>
      <c r="GG42" s="11"/>
      <c r="GH42" s="11"/>
      <c r="GI42" s="11"/>
      <c r="GJ42" s="11"/>
      <c r="GK42" s="11"/>
      <c r="GL42" s="11"/>
      <c r="GM42" s="11"/>
      <c r="GN42" s="11"/>
      <c r="GO42" s="11"/>
      <c r="GP42" s="11"/>
      <c r="GQ42" s="11"/>
      <c r="GR42" s="11"/>
      <c r="GS42" s="11"/>
      <c r="GT42" s="11"/>
      <c r="GU42" s="11"/>
      <c r="GV42" s="11"/>
      <c r="GW42" s="11"/>
      <c r="GX42" s="11"/>
      <c r="GY42" s="11"/>
      <c r="GZ42" s="11"/>
      <c r="HA42" s="11"/>
      <c r="HB42" s="11"/>
      <c r="HC42" s="11"/>
      <c r="HD42" s="11"/>
      <c r="HE42" s="11"/>
      <c r="HF42" s="11"/>
      <c r="HG42" s="11"/>
      <c r="HH42" s="11"/>
      <c r="HI42" s="11"/>
      <c r="HJ42" s="11"/>
      <c r="HK42" s="11"/>
      <c r="HL42" s="11"/>
      <c r="HM42" s="11"/>
      <c r="HN42" s="11"/>
      <c r="HO42" s="11"/>
      <c r="HP42" s="11"/>
      <c r="HQ42" s="11"/>
      <c r="HR42" s="11"/>
      <c r="HS42" s="11"/>
      <c r="HT42" s="11"/>
      <c r="HU42" s="11"/>
      <c r="HV42" s="11"/>
      <c r="HW42" s="11"/>
      <c r="HX42" s="11"/>
      <c r="HY42" s="11"/>
      <c r="HZ42" s="11"/>
      <c r="IA42" s="11"/>
      <c r="IB42" s="11"/>
      <c r="IC42" s="11"/>
      <c r="ID42" s="11"/>
      <c r="IE42" s="11"/>
      <c r="IF42" s="11"/>
      <c r="IG42" s="11"/>
      <c r="IH42" s="11"/>
      <c r="II42" s="11"/>
      <c r="IJ42" s="11"/>
      <c r="IK42" s="11"/>
      <c r="IL42" s="11"/>
      <c r="IM42" s="11"/>
      <c r="IN42" s="11"/>
      <c r="IO42" s="11"/>
      <c r="IP42" s="11"/>
      <c r="IQ42" s="11"/>
      <c r="IR42" s="11"/>
      <c r="IS42" s="11"/>
      <c r="IT42" s="11"/>
      <c r="IU42" s="11"/>
    </row>
    <row r="43" spans="1:255" ht="12.75" customHeight="1" x14ac:dyDescent="0.25">
      <c r="A43" s="3"/>
      <c r="B43" s="109" t="s">
        <v>59</v>
      </c>
      <c r="C43" s="96" t="s">
        <v>60</v>
      </c>
      <c r="D43" s="97">
        <v>160</v>
      </c>
      <c r="E43" s="96" t="s">
        <v>32</v>
      </c>
      <c r="F43" s="97">
        <v>400</v>
      </c>
      <c r="G43" s="98">
        <f>D43*F43</f>
        <v>64000</v>
      </c>
      <c r="K43" s="2"/>
    </row>
    <row r="44" spans="1:255" ht="12.75" customHeight="1" x14ac:dyDescent="0.25">
      <c r="A44" s="3"/>
      <c r="B44" s="22" t="s">
        <v>61</v>
      </c>
      <c r="C44" s="23"/>
      <c r="D44" s="24"/>
      <c r="E44" s="23"/>
      <c r="F44" s="29"/>
      <c r="G44" s="25"/>
    </row>
    <row r="45" spans="1:255" ht="12.75" customHeight="1" x14ac:dyDescent="0.25">
      <c r="A45" s="3"/>
      <c r="B45" s="31" t="s">
        <v>62</v>
      </c>
      <c r="C45" s="23" t="s">
        <v>60</v>
      </c>
      <c r="D45" s="24">
        <v>350</v>
      </c>
      <c r="E45" s="23" t="s">
        <v>32</v>
      </c>
      <c r="F45" s="29">
        <v>1000</v>
      </c>
      <c r="G45" s="25">
        <f>(D45*F45)</f>
        <v>350000</v>
      </c>
    </row>
    <row r="46" spans="1:255" ht="12.75" customHeight="1" x14ac:dyDescent="0.25">
      <c r="A46" s="3"/>
      <c r="B46" s="31" t="s">
        <v>63</v>
      </c>
      <c r="C46" s="23" t="s">
        <v>60</v>
      </c>
      <c r="D46" s="32">
        <v>500</v>
      </c>
      <c r="E46" s="23" t="s">
        <v>32</v>
      </c>
      <c r="F46" s="29">
        <v>1140</v>
      </c>
      <c r="G46" s="25">
        <f t="shared" ref="G46:G49" si="2">(D46*F46)</f>
        <v>570000</v>
      </c>
    </row>
    <row r="47" spans="1:255" ht="12.75" customHeight="1" x14ac:dyDescent="0.25">
      <c r="A47" s="3"/>
      <c r="B47" s="22" t="s">
        <v>64</v>
      </c>
      <c r="C47" s="26"/>
      <c r="D47" s="32"/>
      <c r="E47" s="26"/>
      <c r="F47" s="29"/>
      <c r="G47" s="25"/>
    </row>
    <row r="48" spans="1:255" ht="12.75" customHeight="1" x14ac:dyDescent="0.25">
      <c r="A48" s="3"/>
      <c r="B48" s="31" t="s">
        <v>65</v>
      </c>
      <c r="C48" s="26" t="s">
        <v>66</v>
      </c>
      <c r="D48" s="32">
        <v>0.2</v>
      </c>
      <c r="E48" s="23" t="s">
        <v>67</v>
      </c>
      <c r="F48" s="29">
        <v>29500</v>
      </c>
      <c r="G48" s="25">
        <f t="shared" si="2"/>
        <v>5900</v>
      </c>
    </row>
    <row r="49" spans="1:255" ht="12.75" customHeight="1" x14ac:dyDescent="0.25">
      <c r="A49" s="3"/>
      <c r="B49" s="31" t="s">
        <v>68</v>
      </c>
      <c r="C49" s="26" t="s">
        <v>66</v>
      </c>
      <c r="D49" s="32">
        <v>1</v>
      </c>
      <c r="E49" s="26" t="s">
        <v>69</v>
      </c>
      <c r="F49" s="29">
        <v>24700</v>
      </c>
      <c r="G49" s="25">
        <f t="shared" si="2"/>
        <v>24700</v>
      </c>
    </row>
    <row r="50" spans="1:255" ht="12.75" customHeight="1" x14ac:dyDescent="0.25">
      <c r="A50" s="3"/>
      <c r="B50" s="22" t="s">
        <v>70</v>
      </c>
      <c r="C50" s="23"/>
      <c r="D50" s="24"/>
      <c r="E50" s="23"/>
      <c r="F50" s="29"/>
      <c r="G50" s="25"/>
    </row>
    <row r="51" spans="1:255" ht="12.75" customHeight="1" x14ac:dyDescent="0.25">
      <c r="A51" s="3"/>
      <c r="B51" s="31" t="s">
        <v>71</v>
      </c>
      <c r="C51" s="23" t="s">
        <v>66</v>
      </c>
      <c r="D51" s="24">
        <v>0.4</v>
      </c>
      <c r="E51" s="23" t="s">
        <v>32</v>
      </c>
      <c r="F51" s="29">
        <v>13000</v>
      </c>
      <c r="G51" s="25">
        <f>D51*F51</f>
        <v>5200</v>
      </c>
    </row>
    <row r="52" spans="1:255" ht="12.75" customHeight="1" x14ac:dyDescent="0.25">
      <c r="A52" s="3"/>
      <c r="B52" s="31" t="s">
        <v>72</v>
      </c>
      <c r="C52" s="23" t="s">
        <v>60</v>
      </c>
      <c r="D52" s="24">
        <v>0.5</v>
      </c>
      <c r="E52" s="23" t="s">
        <v>73</v>
      </c>
      <c r="F52" s="29">
        <v>59000</v>
      </c>
      <c r="G52" s="25">
        <f>D52*F52</f>
        <v>29500</v>
      </c>
    </row>
    <row r="53" spans="1:255" ht="12.75" customHeight="1" x14ac:dyDescent="0.25">
      <c r="A53" s="3"/>
      <c r="B53" s="22" t="s">
        <v>74</v>
      </c>
      <c r="C53" s="23"/>
      <c r="D53" s="24"/>
      <c r="E53" s="23"/>
      <c r="F53" s="29"/>
      <c r="G53" s="25">
        <f t="shared" ref="G53:G54" si="3">D53*F53</f>
        <v>0</v>
      </c>
    </row>
    <row r="54" spans="1:255" ht="12.75" customHeight="1" x14ac:dyDescent="0.25">
      <c r="A54" s="3"/>
      <c r="B54" s="31" t="s">
        <v>75</v>
      </c>
      <c r="C54" s="23" t="s">
        <v>66</v>
      </c>
      <c r="D54" s="24">
        <v>0.3</v>
      </c>
      <c r="E54" s="23" t="s">
        <v>76</v>
      </c>
      <c r="F54" s="29">
        <v>15300</v>
      </c>
      <c r="G54" s="25">
        <f t="shared" si="3"/>
        <v>4590</v>
      </c>
    </row>
    <row r="55" spans="1:255" s="12" customFormat="1" ht="13.5" customHeight="1" x14ac:dyDescent="0.25">
      <c r="A55" s="33"/>
      <c r="B55" s="91" t="s">
        <v>77</v>
      </c>
      <c r="C55" s="93"/>
      <c r="D55" s="93"/>
      <c r="E55" s="93"/>
      <c r="F55" s="94"/>
      <c r="G55" s="101">
        <f>SUM(G43:G54)</f>
        <v>1053890</v>
      </c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  <c r="AV55" s="11"/>
      <c r="AW55" s="11"/>
      <c r="AX55" s="11"/>
      <c r="AY55" s="11"/>
      <c r="AZ55" s="11"/>
      <c r="BA55" s="11"/>
      <c r="BB55" s="11"/>
      <c r="BC55" s="11"/>
      <c r="BD55" s="11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  <c r="CJ55" s="11"/>
      <c r="CK55" s="11"/>
      <c r="CL55" s="11"/>
      <c r="CM55" s="11"/>
      <c r="CN55" s="11"/>
      <c r="CO55" s="11"/>
      <c r="CP55" s="11"/>
      <c r="CQ55" s="11"/>
      <c r="CR55" s="11"/>
      <c r="CS55" s="11"/>
      <c r="CT55" s="11"/>
      <c r="CU55" s="11"/>
      <c r="CV55" s="11"/>
      <c r="CW55" s="11"/>
      <c r="CX55" s="11"/>
      <c r="CY55" s="11"/>
      <c r="CZ55" s="11"/>
      <c r="DA55" s="11"/>
      <c r="DB55" s="11"/>
      <c r="DC55" s="11"/>
      <c r="DD55" s="11"/>
      <c r="DE55" s="11"/>
      <c r="DF55" s="11"/>
      <c r="DG55" s="11"/>
      <c r="DH55" s="11"/>
      <c r="DI55" s="11"/>
      <c r="DJ55" s="11"/>
      <c r="DK55" s="11"/>
      <c r="DL55" s="11"/>
      <c r="DM55" s="11"/>
      <c r="DN55" s="11"/>
      <c r="DO55" s="11"/>
      <c r="DP55" s="11"/>
      <c r="DQ55" s="11"/>
      <c r="DR55" s="11"/>
      <c r="DS55" s="11"/>
      <c r="DT55" s="11"/>
      <c r="DU55" s="11"/>
      <c r="DV55" s="11"/>
      <c r="DW55" s="11"/>
      <c r="DX55" s="11"/>
      <c r="DY55" s="11"/>
      <c r="DZ55" s="11"/>
      <c r="EA55" s="11"/>
      <c r="EB55" s="11"/>
      <c r="EC55" s="11"/>
      <c r="ED55" s="11"/>
      <c r="EE55" s="11"/>
      <c r="EF55" s="11"/>
      <c r="EG55" s="11"/>
      <c r="EH55" s="11"/>
      <c r="EI55" s="11"/>
      <c r="EJ55" s="11"/>
      <c r="EK55" s="11"/>
      <c r="EL55" s="11"/>
      <c r="EM55" s="11"/>
      <c r="EN55" s="11"/>
      <c r="EO55" s="11"/>
      <c r="EP55" s="11"/>
      <c r="EQ55" s="11"/>
      <c r="ER55" s="11"/>
      <c r="ES55" s="11"/>
      <c r="ET55" s="11"/>
      <c r="EU55" s="11"/>
      <c r="EV55" s="11"/>
      <c r="EW55" s="11"/>
      <c r="EX55" s="11"/>
      <c r="EY55" s="11"/>
      <c r="EZ55" s="11"/>
      <c r="FA55" s="11"/>
      <c r="FB55" s="11"/>
      <c r="FC55" s="11"/>
      <c r="FD55" s="11"/>
      <c r="FE55" s="11"/>
      <c r="FF55" s="11"/>
      <c r="FG55" s="11"/>
      <c r="FH55" s="11"/>
      <c r="FI55" s="11"/>
      <c r="FJ55" s="11"/>
      <c r="FK55" s="11"/>
      <c r="FL55" s="11"/>
      <c r="FM55" s="11"/>
      <c r="FN55" s="11"/>
      <c r="FO55" s="11"/>
      <c r="FP55" s="11"/>
      <c r="FQ55" s="11"/>
      <c r="FR55" s="11"/>
      <c r="FS55" s="11"/>
      <c r="FT55" s="11"/>
      <c r="FU55" s="11"/>
      <c r="FV55" s="11"/>
      <c r="FW55" s="11"/>
      <c r="FX55" s="11"/>
      <c r="FY55" s="11"/>
      <c r="FZ55" s="11"/>
      <c r="GA55" s="11"/>
      <c r="GB55" s="11"/>
      <c r="GC55" s="11"/>
      <c r="GD55" s="11"/>
      <c r="GE55" s="11"/>
      <c r="GF55" s="11"/>
      <c r="GG55" s="11"/>
      <c r="GH55" s="11"/>
      <c r="GI55" s="11"/>
      <c r="GJ55" s="11"/>
      <c r="GK55" s="11"/>
      <c r="GL55" s="11"/>
      <c r="GM55" s="11"/>
      <c r="GN55" s="11"/>
      <c r="GO55" s="11"/>
      <c r="GP55" s="11"/>
      <c r="GQ55" s="11"/>
      <c r="GR55" s="11"/>
      <c r="GS55" s="11"/>
      <c r="GT55" s="11"/>
      <c r="GU55" s="11"/>
      <c r="GV55" s="11"/>
      <c r="GW55" s="11"/>
      <c r="GX55" s="11"/>
      <c r="GY55" s="11"/>
      <c r="GZ55" s="11"/>
      <c r="HA55" s="11"/>
      <c r="HB55" s="11"/>
      <c r="HC55" s="11"/>
      <c r="HD55" s="11"/>
      <c r="HE55" s="11"/>
      <c r="HF55" s="11"/>
      <c r="HG55" s="11"/>
      <c r="HH55" s="11"/>
      <c r="HI55" s="11"/>
      <c r="HJ55" s="11"/>
      <c r="HK55" s="11"/>
      <c r="HL55" s="11"/>
      <c r="HM55" s="11"/>
      <c r="HN55" s="11"/>
      <c r="HO55" s="11"/>
      <c r="HP55" s="11"/>
      <c r="HQ55" s="11"/>
      <c r="HR55" s="11"/>
      <c r="HS55" s="11"/>
      <c r="HT55" s="11"/>
      <c r="HU55" s="11"/>
      <c r="HV55" s="11"/>
      <c r="HW55" s="11"/>
      <c r="HX55" s="11"/>
      <c r="HY55" s="11"/>
      <c r="HZ55" s="11"/>
      <c r="IA55" s="11"/>
      <c r="IB55" s="11"/>
      <c r="IC55" s="11"/>
      <c r="ID55" s="11"/>
      <c r="IE55" s="11"/>
      <c r="IF55" s="11"/>
      <c r="IG55" s="11"/>
      <c r="IH55" s="11"/>
      <c r="II55" s="11"/>
      <c r="IJ55" s="11"/>
      <c r="IK55" s="11"/>
      <c r="IL55" s="11"/>
      <c r="IM55" s="11"/>
      <c r="IN55" s="11"/>
      <c r="IO55" s="11"/>
      <c r="IP55" s="11"/>
      <c r="IQ55" s="11"/>
      <c r="IR55" s="11"/>
      <c r="IS55" s="11"/>
      <c r="IT55" s="11"/>
      <c r="IU55" s="11"/>
    </row>
    <row r="56" spans="1:255" s="12" customFormat="1" ht="12" customHeight="1" x14ac:dyDescent="0.25">
      <c r="A56" s="33"/>
      <c r="B56" s="41"/>
      <c r="C56" s="41"/>
      <c r="D56" s="41"/>
      <c r="E56" s="44"/>
      <c r="F56" s="42"/>
      <c r="G56" s="42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  <c r="CJ56" s="11"/>
      <c r="CK56" s="11"/>
      <c r="CL56" s="11"/>
      <c r="CM56" s="11"/>
      <c r="CN56" s="11"/>
      <c r="CO56" s="11"/>
      <c r="CP56" s="11"/>
      <c r="CQ56" s="11"/>
      <c r="CR56" s="11"/>
      <c r="CS56" s="11"/>
      <c r="CT56" s="11"/>
      <c r="CU56" s="11"/>
      <c r="CV56" s="11"/>
      <c r="CW56" s="11"/>
      <c r="CX56" s="11"/>
      <c r="CY56" s="11"/>
      <c r="CZ56" s="11"/>
      <c r="DA56" s="11"/>
      <c r="DB56" s="11"/>
      <c r="DC56" s="11"/>
      <c r="DD56" s="11"/>
      <c r="DE56" s="11"/>
      <c r="DF56" s="11"/>
      <c r="DG56" s="11"/>
      <c r="DH56" s="11"/>
      <c r="DI56" s="11"/>
      <c r="DJ56" s="11"/>
      <c r="DK56" s="11"/>
      <c r="DL56" s="11"/>
      <c r="DM56" s="11"/>
      <c r="DN56" s="11"/>
      <c r="DO56" s="11"/>
      <c r="DP56" s="11"/>
      <c r="DQ56" s="11"/>
      <c r="DR56" s="11"/>
      <c r="DS56" s="11"/>
      <c r="DT56" s="11"/>
      <c r="DU56" s="11"/>
      <c r="DV56" s="11"/>
      <c r="DW56" s="11"/>
      <c r="DX56" s="11"/>
      <c r="DY56" s="11"/>
      <c r="DZ56" s="11"/>
      <c r="EA56" s="11"/>
      <c r="EB56" s="11"/>
      <c r="EC56" s="11"/>
      <c r="ED56" s="11"/>
      <c r="EE56" s="11"/>
      <c r="EF56" s="11"/>
      <c r="EG56" s="11"/>
      <c r="EH56" s="11"/>
      <c r="EI56" s="11"/>
      <c r="EJ56" s="11"/>
      <c r="EK56" s="11"/>
      <c r="EL56" s="11"/>
      <c r="EM56" s="11"/>
      <c r="EN56" s="11"/>
      <c r="EO56" s="11"/>
      <c r="EP56" s="11"/>
      <c r="EQ56" s="11"/>
      <c r="ER56" s="11"/>
      <c r="ES56" s="11"/>
      <c r="ET56" s="11"/>
      <c r="EU56" s="11"/>
      <c r="EV56" s="11"/>
      <c r="EW56" s="11"/>
      <c r="EX56" s="11"/>
      <c r="EY56" s="11"/>
      <c r="EZ56" s="11"/>
      <c r="FA56" s="11"/>
      <c r="FB56" s="11"/>
      <c r="FC56" s="11"/>
      <c r="FD56" s="11"/>
      <c r="FE56" s="11"/>
      <c r="FF56" s="11"/>
      <c r="FG56" s="11"/>
      <c r="FH56" s="11"/>
      <c r="FI56" s="11"/>
      <c r="FJ56" s="11"/>
      <c r="FK56" s="11"/>
      <c r="FL56" s="11"/>
      <c r="FM56" s="11"/>
      <c r="FN56" s="11"/>
      <c r="FO56" s="11"/>
      <c r="FP56" s="11"/>
      <c r="FQ56" s="11"/>
      <c r="FR56" s="11"/>
      <c r="FS56" s="11"/>
      <c r="FT56" s="11"/>
      <c r="FU56" s="11"/>
      <c r="FV56" s="11"/>
      <c r="FW56" s="11"/>
      <c r="FX56" s="11"/>
      <c r="FY56" s="11"/>
      <c r="FZ56" s="11"/>
      <c r="GA56" s="11"/>
      <c r="GB56" s="11"/>
      <c r="GC56" s="11"/>
      <c r="GD56" s="11"/>
      <c r="GE56" s="11"/>
      <c r="GF56" s="11"/>
      <c r="GG56" s="11"/>
      <c r="GH56" s="11"/>
      <c r="GI56" s="11"/>
      <c r="GJ56" s="11"/>
      <c r="GK56" s="11"/>
      <c r="GL56" s="11"/>
      <c r="GM56" s="11"/>
      <c r="GN56" s="11"/>
      <c r="GO56" s="11"/>
      <c r="GP56" s="11"/>
      <c r="GQ56" s="11"/>
      <c r="GR56" s="11"/>
      <c r="GS56" s="11"/>
      <c r="GT56" s="11"/>
      <c r="GU56" s="11"/>
      <c r="GV56" s="11"/>
      <c r="GW56" s="11"/>
      <c r="GX56" s="11"/>
      <c r="GY56" s="11"/>
      <c r="GZ56" s="11"/>
      <c r="HA56" s="11"/>
      <c r="HB56" s="11"/>
      <c r="HC56" s="11"/>
      <c r="HD56" s="11"/>
      <c r="HE56" s="11"/>
      <c r="HF56" s="11"/>
      <c r="HG56" s="11"/>
      <c r="HH56" s="11"/>
      <c r="HI56" s="11"/>
      <c r="HJ56" s="11"/>
      <c r="HK56" s="11"/>
      <c r="HL56" s="11"/>
      <c r="HM56" s="11"/>
      <c r="HN56" s="11"/>
      <c r="HO56" s="11"/>
      <c r="HP56" s="11"/>
      <c r="HQ56" s="11"/>
      <c r="HR56" s="11"/>
      <c r="HS56" s="11"/>
      <c r="HT56" s="11"/>
      <c r="HU56" s="11"/>
      <c r="HV56" s="11"/>
      <c r="HW56" s="11"/>
      <c r="HX56" s="11"/>
      <c r="HY56" s="11"/>
      <c r="HZ56" s="11"/>
      <c r="IA56" s="11"/>
      <c r="IB56" s="11"/>
      <c r="IC56" s="11"/>
      <c r="ID56" s="11"/>
      <c r="IE56" s="11"/>
      <c r="IF56" s="11"/>
      <c r="IG56" s="11"/>
      <c r="IH56" s="11"/>
      <c r="II56" s="11"/>
      <c r="IJ56" s="11"/>
      <c r="IK56" s="11"/>
      <c r="IL56" s="11"/>
      <c r="IM56" s="11"/>
      <c r="IN56" s="11"/>
      <c r="IO56" s="11"/>
      <c r="IP56" s="11"/>
      <c r="IQ56" s="11"/>
      <c r="IR56" s="11"/>
      <c r="IS56" s="11"/>
      <c r="IT56" s="11"/>
      <c r="IU56" s="11"/>
    </row>
    <row r="57" spans="1:255" s="12" customFormat="1" ht="12" customHeight="1" x14ac:dyDescent="0.25">
      <c r="A57" s="33"/>
      <c r="B57" s="89" t="s">
        <v>78</v>
      </c>
      <c r="C57" s="43"/>
      <c r="D57" s="43"/>
      <c r="E57" s="43"/>
      <c r="F57" s="40"/>
      <c r="G57" s="40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11"/>
      <c r="AY57" s="11"/>
      <c r="AZ57" s="11"/>
      <c r="BA57" s="11"/>
      <c r="BB57" s="11"/>
      <c r="BC57" s="11"/>
      <c r="BD57" s="11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  <c r="CJ57" s="11"/>
      <c r="CK57" s="11"/>
      <c r="CL57" s="11"/>
      <c r="CM57" s="11"/>
      <c r="CN57" s="11"/>
      <c r="CO57" s="11"/>
      <c r="CP57" s="11"/>
      <c r="CQ57" s="11"/>
      <c r="CR57" s="11"/>
      <c r="CS57" s="11"/>
      <c r="CT57" s="11"/>
      <c r="CU57" s="11"/>
      <c r="CV57" s="11"/>
      <c r="CW57" s="11"/>
      <c r="CX57" s="11"/>
      <c r="CY57" s="11"/>
      <c r="CZ57" s="11"/>
      <c r="DA57" s="11"/>
      <c r="DB57" s="11"/>
      <c r="DC57" s="11"/>
      <c r="DD57" s="11"/>
      <c r="DE57" s="11"/>
      <c r="DF57" s="11"/>
      <c r="DG57" s="11"/>
      <c r="DH57" s="11"/>
      <c r="DI57" s="11"/>
      <c r="DJ57" s="11"/>
      <c r="DK57" s="11"/>
      <c r="DL57" s="11"/>
      <c r="DM57" s="11"/>
      <c r="DN57" s="11"/>
      <c r="DO57" s="11"/>
      <c r="DP57" s="11"/>
      <c r="DQ57" s="11"/>
      <c r="DR57" s="11"/>
      <c r="DS57" s="11"/>
      <c r="DT57" s="11"/>
      <c r="DU57" s="11"/>
      <c r="DV57" s="11"/>
      <c r="DW57" s="11"/>
      <c r="DX57" s="11"/>
      <c r="DY57" s="11"/>
      <c r="DZ57" s="11"/>
      <c r="EA57" s="11"/>
      <c r="EB57" s="11"/>
      <c r="EC57" s="11"/>
      <c r="ED57" s="11"/>
      <c r="EE57" s="11"/>
      <c r="EF57" s="11"/>
      <c r="EG57" s="11"/>
      <c r="EH57" s="11"/>
      <c r="EI57" s="11"/>
      <c r="EJ57" s="11"/>
      <c r="EK57" s="11"/>
      <c r="EL57" s="11"/>
      <c r="EM57" s="11"/>
      <c r="EN57" s="11"/>
      <c r="EO57" s="11"/>
      <c r="EP57" s="11"/>
      <c r="EQ57" s="11"/>
      <c r="ER57" s="11"/>
      <c r="ES57" s="11"/>
      <c r="ET57" s="11"/>
      <c r="EU57" s="11"/>
      <c r="EV57" s="11"/>
      <c r="EW57" s="11"/>
      <c r="EX57" s="11"/>
      <c r="EY57" s="11"/>
      <c r="EZ57" s="11"/>
      <c r="FA57" s="11"/>
      <c r="FB57" s="11"/>
      <c r="FC57" s="11"/>
      <c r="FD57" s="11"/>
      <c r="FE57" s="11"/>
      <c r="FF57" s="11"/>
      <c r="FG57" s="11"/>
      <c r="FH57" s="11"/>
      <c r="FI57" s="11"/>
      <c r="FJ57" s="11"/>
      <c r="FK57" s="11"/>
      <c r="FL57" s="11"/>
      <c r="FM57" s="11"/>
      <c r="FN57" s="11"/>
      <c r="FO57" s="11"/>
      <c r="FP57" s="11"/>
      <c r="FQ57" s="11"/>
      <c r="FR57" s="11"/>
      <c r="FS57" s="11"/>
      <c r="FT57" s="11"/>
      <c r="FU57" s="11"/>
      <c r="FV57" s="11"/>
      <c r="FW57" s="11"/>
      <c r="FX57" s="11"/>
      <c r="FY57" s="11"/>
      <c r="FZ57" s="11"/>
      <c r="GA57" s="11"/>
      <c r="GB57" s="11"/>
      <c r="GC57" s="11"/>
      <c r="GD57" s="11"/>
      <c r="GE57" s="11"/>
      <c r="GF57" s="11"/>
      <c r="GG57" s="11"/>
      <c r="GH57" s="11"/>
      <c r="GI57" s="11"/>
      <c r="GJ57" s="11"/>
      <c r="GK57" s="11"/>
      <c r="GL57" s="11"/>
      <c r="GM57" s="11"/>
      <c r="GN57" s="11"/>
      <c r="GO57" s="11"/>
      <c r="GP57" s="11"/>
      <c r="GQ57" s="11"/>
      <c r="GR57" s="11"/>
      <c r="GS57" s="11"/>
      <c r="GT57" s="11"/>
      <c r="GU57" s="11"/>
      <c r="GV57" s="11"/>
      <c r="GW57" s="11"/>
      <c r="GX57" s="11"/>
      <c r="GY57" s="11"/>
      <c r="GZ57" s="11"/>
      <c r="HA57" s="11"/>
      <c r="HB57" s="11"/>
      <c r="HC57" s="11"/>
      <c r="HD57" s="11"/>
      <c r="HE57" s="11"/>
      <c r="HF57" s="11"/>
      <c r="HG57" s="11"/>
      <c r="HH57" s="11"/>
      <c r="HI57" s="11"/>
      <c r="HJ57" s="11"/>
      <c r="HK57" s="11"/>
      <c r="HL57" s="11"/>
      <c r="HM57" s="11"/>
      <c r="HN57" s="11"/>
      <c r="HO57" s="11"/>
      <c r="HP57" s="11"/>
      <c r="HQ57" s="11"/>
      <c r="HR57" s="11"/>
      <c r="HS57" s="11"/>
      <c r="HT57" s="11"/>
      <c r="HU57" s="11"/>
      <c r="HV57" s="11"/>
      <c r="HW57" s="11"/>
      <c r="HX57" s="11"/>
      <c r="HY57" s="11"/>
      <c r="HZ57" s="11"/>
      <c r="IA57" s="11"/>
      <c r="IB57" s="11"/>
      <c r="IC57" s="11"/>
      <c r="ID57" s="11"/>
      <c r="IE57" s="11"/>
      <c r="IF57" s="11"/>
      <c r="IG57" s="11"/>
      <c r="IH57" s="11"/>
      <c r="II57" s="11"/>
      <c r="IJ57" s="11"/>
      <c r="IK57" s="11"/>
      <c r="IL57" s="11"/>
      <c r="IM57" s="11"/>
      <c r="IN57" s="11"/>
      <c r="IO57" s="11"/>
      <c r="IP57" s="11"/>
      <c r="IQ57" s="11"/>
      <c r="IR57" s="11"/>
      <c r="IS57" s="11"/>
      <c r="IT57" s="11"/>
      <c r="IU57" s="11"/>
    </row>
    <row r="58" spans="1:255" s="12" customFormat="1" ht="24" customHeight="1" x14ac:dyDescent="0.25">
      <c r="A58" s="33"/>
      <c r="B58" s="90" t="s">
        <v>79</v>
      </c>
      <c r="C58" s="92" t="s">
        <v>57</v>
      </c>
      <c r="D58" s="92" t="s">
        <v>80</v>
      </c>
      <c r="E58" s="90" t="s">
        <v>40</v>
      </c>
      <c r="F58" s="92" t="s">
        <v>28</v>
      </c>
      <c r="G58" s="90" t="s">
        <v>29</v>
      </c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  <c r="CJ58" s="11"/>
      <c r="CK58" s="11"/>
      <c r="CL58" s="11"/>
      <c r="CM58" s="11"/>
      <c r="CN58" s="11"/>
      <c r="CO58" s="11"/>
      <c r="CP58" s="11"/>
      <c r="CQ58" s="11"/>
      <c r="CR58" s="11"/>
      <c r="CS58" s="11"/>
      <c r="CT58" s="11"/>
      <c r="CU58" s="11"/>
      <c r="CV58" s="11"/>
      <c r="CW58" s="11"/>
      <c r="CX58" s="11"/>
      <c r="CY58" s="11"/>
      <c r="CZ58" s="11"/>
      <c r="DA58" s="11"/>
      <c r="DB58" s="11"/>
      <c r="DC58" s="11"/>
      <c r="DD58" s="11"/>
      <c r="DE58" s="11"/>
      <c r="DF58" s="11"/>
      <c r="DG58" s="11"/>
      <c r="DH58" s="11"/>
      <c r="DI58" s="11"/>
      <c r="DJ58" s="11"/>
      <c r="DK58" s="11"/>
      <c r="DL58" s="11"/>
      <c r="DM58" s="11"/>
      <c r="DN58" s="11"/>
      <c r="DO58" s="11"/>
      <c r="DP58" s="11"/>
      <c r="DQ58" s="11"/>
      <c r="DR58" s="11"/>
      <c r="DS58" s="11"/>
      <c r="DT58" s="11"/>
      <c r="DU58" s="11"/>
      <c r="DV58" s="11"/>
      <c r="DW58" s="11"/>
      <c r="DX58" s="11"/>
      <c r="DY58" s="11"/>
      <c r="DZ58" s="11"/>
      <c r="EA58" s="11"/>
      <c r="EB58" s="11"/>
      <c r="EC58" s="11"/>
      <c r="ED58" s="11"/>
      <c r="EE58" s="11"/>
      <c r="EF58" s="11"/>
      <c r="EG58" s="11"/>
      <c r="EH58" s="11"/>
      <c r="EI58" s="11"/>
      <c r="EJ58" s="11"/>
      <c r="EK58" s="11"/>
      <c r="EL58" s="11"/>
      <c r="EM58" s="11"/>
      <c r="EN58" s="11"/>
      <c r="EO58" s="11"/>
      <c r="EP58" s="11"/>
      <c r="EQ58" s="11"/>
      <c r="ER58" s="11"/>
      <c r="ES58" s="11"/>
      <c r="ET58" s="11"/>
      <c r="EU58" s="11"/>
      <c r="EV58" s="11"/>
      <c r="EW58" s="11"/>
      <c r="EX58" s="11"/>
      <c r="EY58" s="11"/>
      <c r="EZ58" s="11"/>
      <c r="FA58" s="11"/>
      <c r="FB58" s="11"/>
      <c r="FC58" s="11"/>
      <c r="FD58" s="11"/>
      <c r="FE58" s="11"/>
      <c r="FF58" s="11"/>
      <c r="FG58" s="11"/>
      <c r="FH58" s="11"/>
      <c r="FI58" s="11"/>
      <c r="FJ58" s="11"/>
      <c r="FK58" s="11"/>
      <c r="FL58" s="11"/>
      <c r="FM58" s="11"/>
      <c r="FN58" s="11"/>
      <c r="FO58" s="11"/>
      <c r="FP58" s="11"/>
      <c r="FQ58" s="11"/>
      <c r="FR58" s="11"/>
      <c r="FS58" s="11"/>
      <c r="FT58" s="11"/>
      <c r="FU58" s="11"/>
      <c r="FV58" s="11"/>
      <c r="FW58" s="11"/>
      <c r="FX58" s="11"/>
      <c r="FY58" s="11"/>
      <c r="FZ58" s="11"/>
      <c r="GA58" s="11"/>
      <c r="GB58" s="11"/>
      <c r="GC58" s="11"/>
      <c r="GD58" s="11"/>
      <c r="GE58" s="11"/>
      <c r="GF58" s="11"/>
      <c r="GG58" s="11"/>
      <c r="GH58" s="11"/>
      <c r="GI58" s="11"/>
      <c r="GJ58" s="11"/>
      <c r="GK58" s="11"/>
      <c r="GL58" s="11"/>
      <c r="GM58" s="11"/>
      <c r="GN58" s="11"/>
      <c r="GO58" s="11"/>
      <c r="GP58" s="11"/>
      <c r="GQ58" s="11"/>
      <c r="GR58" s="11"/>
      <c r="GS58" s="11"/>
      <c r="GT58" s="11"/>
      <c r="GU58" s="11"/>
      <c r="GV58" s="11"/>
      <c r="GW58" s="11"/>
      <c r="GX58" s="11"/>
      <c r="GY58" s="11"/>
      <c r="GZ58" s="11"/>
      <c r="HA58" s="11"/>
      <c r="HB58" s="11"/>
      <c r="HC58" s="11"/>
      <c r="HD58" s="11"/>
      <c r="HE58" s="11"/>
      <c r="HF58" s="11"/>
      <c r="HG58" s="11"/>
      <c r="HH58" s="11"/>
      <c r="HI58" s="11"/>
      <c r="HJ58" s="11"/>
      <c r="HK58" s="11"/>
      <c r="HL58" s="11"/>
      <c r="HM58" s="11"/>
      <c r="HN58" s="11"/>
      <c r="HO58" s="11"/>
      <c r="HP58" s="11"/>
      <c r="HQ58" s="11"/>
      <c r="HR58" s="11"/>
      <c r="HS58" s="11"/>
      <c r="HT58" s="11"/>
      <c r="HU58" s="11"/>
      <c r="HV58" s="11"/>
      <c r="HW58" s="11"/>
      <c r="HX58" s="11"/>
      <c r="HY58" s="11"/>
      <c r="HZ58" s="11"/>
      <c r="IA58" s="11"/>
      <c r="IB58" s="11"/>
      <c r="IC58" s="11"/>
      <c r="ID58" s="11"/>
      <c r="IE58" s="11"/>
      <c r="IF58" s="11"/>
      <c r="IG58" s="11"/>
      <c r="IH58" s="11"/>
      <c r="II58" s="11"/>
      <c r="IJ58" s="11"/>
      <c r="IK58" s="11"/>
      <c r="IL58" s="11"/>
      <c r="IM58" s="11"/>
      <c r="IN58" s="11"/>
      <c r="IO58" s="11"/>
      <c r="IP58" s="11"/>
      <c r="IQ58" s="11"/>
      <c r="IR58" s="11"/>
      <c r="IS58" s="11"/>
      <c r="IT58" s="11"/>
      <c r="IU58" s="11"/>
    </row>
    <row r="59" spans="1:255" s="15" customFormat="1" ht="12.75" customHeight="1" x14ac:dyDescent="0.25">
      <c r="A59" s="37"/>
      <c r="B59" s="18" t="s">
        <v>81</v>
      </c>
      <c r="C59" s="23" t="s">
        <v>82</v>
      </c>
      <c r="D59" s="25">
        <v>300</v>
      </c>
      <c r="E59" s="19" t="s">
        <v>83</v>
      </c>
      <c r="F59" s="25">
        <v>185</v>
      </c>
      <c r="G59" s="25">
        <f>F59*D59</f>
        <v>55500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2.75" customHeight="1" x14ac:dyDescent="0.25">
      <c r="A60" s="37"/>
      <c r="B60" s="18" t="s">
        <v>84</v>
      </c>
      <c r="C60" s="23" t="s">
        <v>85</v>
      </c>
      <c r="D60" s="25">
        <v>1</v>
      </c>
      <c r="E60" s="19" t="s">
        <v>83</v>
      </c>
      <c r="F60" s="25">
        <v>4000</v>
      </c>
      <c r="G60" s="25">
        <f>F60*D60</f>
        <v>4000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2" customFormat="1" ht="13.5" customHeight="1" x14ac:dyDescent="0.25">
      <c r="A61" s="33"/>
      <c r="B61" s="91" t="s">
        <v>86</v>
      </c>
      <c r="C61" s="93"/>
      <c r="D61" s="93"/>
      <c r="E61" s="93"/>
      <c r="F61" s="94"/>
      <c r="G61" s="95">
        <f>SUM(G59:G60)</f>
        <v>59500</v>
      </c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  <c r="BV61" s="11"/>
      <c r="BW61" s="11"/>
      <c r="BX61" s="11"/>
      <c r="BY61" s="11"/>
      <c r="BZ61" s="11"/>
      <c r="CA61" s="11"/>
      <c r="CB61" s="11"/>
      <c r="CC61" s="11"/>
      <c r="CD61" s="11"/>
      <c r="CE61" s="11"/>
      <c r="CF61" s="11"/>
      <c r="CG61" s="11"/>
      <c r="CH61" s="11"/>
      <c r="CI61" s="11"/>
      <c r="CJ61" s="11"/>
      <c r="CK61" s="11"/>
      <c r="CL61" s="11"/>
      <c r="CM61" s="11"/>
      <c r="CN61" s="11"/>
      <c r="CO61" s="11"/>
      <c r="CP61" s="11"/>
      <c r="CQ61" s="11"/>
      <c r="CR61" s="11"/>
      <c r="CS61" s="11"/>
      <c r="CT61" s="11"/>
      <c r="CU61" s="11"/>
      <c r="CV61" s="11"/>
      <c r="CW61" s="11"/>
      <c r="CX61" s="11"/>
      <c r="CY61" s="11"/>
      <c r="CZ61" s="11"/>
      <c r="DA61" s="11"/>
      <c r="DB61" s="11"/>
      <c r="DC61" s="11"/>
      <c r="DD61" s="11"/>
      <c r="DE61" s="11"/>
      <c r="DF61" s="11"/>
      <c r="DG61" s="11"/>
      <c r="DH61" s="11"/>
      <c r="DI61" s="11"/>
      <c r="DJ61" s="11"/>
      <c r="DK61" s="11"/>
      <c r="DL61" s="11"/>
      <c r="DM61" s="11"/>
      <c r="DN61" s="11"/>
      <c r="DO61" s="11"/>
      <c r="DP61" s="11"/>
      <c r="DQ61" s="11"/>
      <c r="DR61" s="11"/>
      <c r="DS61" s="11"/>
      <c r="DT61" s="11"/>
      <c r="DU61" s="11"/>
      <c r="DV61" s="11"/>
      <c r="DW61" s="11"/>
      <c r="DX61" s="11"/>
      <c r="DY61" s="11"/>
      <c r="DZ61" s="11"/>
      <c r="EA61" s="11"/>
      <c r="EB61" s="11"/>
      <c r="EC61" s="11"/>
      <c r="ED61" s="11"/>
      <c r="EE61" s="11"/>
      <c r="EF61" s="11"/>
      <c r="EG61" s="11"/>
      <c r="EH61" s="11"/>
      <c r="EI61" s="11"/>
      <c r="EJ61" s="11"/>
      <c r="EK61" s="11"/>
      <c r="EL61" s="11"/>
      <c r="EM61" s="11"/>
      <c r="EN61" s="11"/>
      <c r="EO61" s="11"/>
      <c r="EP61" s="11"/>
      <c r="EQ61" s="11"/>
      <c r="ER61" s="11"/>
      <c r="ES61" s="11"/>
      <c r="ET61" s="11"/>
      <c r="EU61" s="11"/>
      <c r="EV61" s="11"/>
      <c r="EW61" s="11"/>
      <c r="EX61" s="11"/>
      <c r="EY61" s="11"/>
      <c r="EZ61" s="11"/>
      <c r="FA61" s="11"/>
      <c r="FB61" s="11"/>
      <c r="FC61" s="11"/>
      <c r="FD61" s="11"/>
      <c r="FE61" s="11"/>
      <c r="FF61" s="11"/>
      <c r="FG61" s="11"/>
      <c r="FH61" s="11"/>
      <c r="FI61" s="11"/>
      <c r="FJ61" s="11"/>
      <c r="FK61" s="11"/>
      <c r="FL61" s="11"/>
      <c r="FM61" s="11"/>
      <c r="FN61" s="11"/>
      <c r="FO61" s="11"/>
      <c r="FP61" s="11"/>
      <c r="FQ61" s="11"/>
      <c r="FR61" s="11"/>
      <c r="FS61" s="11"/>
      <c r="FT61" s="11"/>
      <c r="FU61" s="11"/>
      <c r="FV61" s="11"/>
      <c r="FW61" s="11"/>
      <c r="FX61" s="11"/>
      <c r="FY61" s="11"/>
      <c r="FZ61" s="11"/>
      <c r="GA61" s="11"/>
      <c r="GB61" s="11"/>
      <c r="GC61" s="11"/>
      <c r="GD61" s="11"/>
      <c r="GE61" s="11"/>
      <c r="GF61" s="11"/>
      <c r="GG61" s="11"/>
      <c r="GH61" s="11"/>
      <c r="GI61" s="11"/>
      <c r="GJ61" s="11"/>
      <c r="GK61" s="11"/>
      <c r="GL61" s="11"/>
      <c r="GM61" s="11"/>
      <c r="GN61" s="11"/>
      <c r="GO61" s="11"/>
      <c r="GP61" s="11"/>
      <c r="GQ61" s="11"/>
      <c r="GR61" s="11"/>
      <c r="GS61" s="11"/>
      <c r="GT61" s="11"/>
      <c r="GU61" s="11"/>
      <c r="GV61" s="11"/>
      <c r="GW61" s="11"/>
      <c r="GX61" s="11"/>
      <c r="GY61" s="11"/>
      <c r="GZ61" s="11"/>
      <c r="HA61" s="11"/>
      <c r="HB61" s="11"/>
      <c r="HC61" s="11"/>
      <c r="HD61" s="11"/>
      <c r="HE61" s="11"/>
      <c r="HF61" s="11"/>
      <c r="HG61" s="11"/>
      <c r="HH61" s="11"/>
      <c r="HI61" s="11"/>
      <c r="HJ61" s="11"/>
      <c r="HK61" s="11"/>
      <c r="HL61" s="11"/>
      <c r="HM61" s="11"/>
      <c r="HN61" s="11"/>
      <c r="HO61" s="11"/>
      <c r="HP61" s="11"/>
      <c r="HQ61" s="11"/>
      <c r="HR61" s="11"/>
      <c r="HS61" s="11"/>
      <c r="HT61" s="11"/>
      <c r="HU61" s="11"/>
      <c r="HV61" s="11"/>
      <c r="HW61" s="11"/>
      <c r="HX61" s="11"/>
      <c r="HY61" s="11"/>
      <c r="HZ61" s="11"/>
      <c r="IA61" s="11"/>
      <c r="IB61" s="11"/>
      <c r="IC61" s="11"/>
      <c r="ID61" s="11"/>
      <c r="IE61" s="11"/>
      <c r="IF61" s="11"/>
      <c r="IG61" s="11"/>
      <c r="IH61" s="11"/>
      <c r="II61" s="11"/>
      <c r="IJ61" s="11"/>
      <c r="IK61" s="11"/>
      <c r="IL61" s="11"/>
      <c r="IM61" s="11"/>
      <c r="IN61" s="11"/>
      <c r="IO61" s="11"/>
      <c r="IP61" s="11"/>
      <c r="IQ61" s="11"/>
      <c r="IR61" s="11"/>
      <c r="IS61" s="11"/>
      <c r="IT61" s="11"/>
      <c r="IU61" s="11"/>
    </row>
    <row r="62" spans="1:255" ht="12" customHeight="1" x14ac:dyDescent="0.25">
      <c r="A62" s="3"/>
      <c r="B62" s="35"/>
      <c r="C62" s="35"/>
      <c r="D62" s="35"/>
      <c r="E62" s="35"/>
      <c r="F62" s="38"/>
      <c r="G62" s="38"/>
    </row>
    <row r="63" spans="1:255" s="17" customFormat="1" ht="12" customHeight="1" x14ac:dyDescent="0.2">
      <c r="A63" s="34"/>
      <c r="B63" s="79" t="s">
        <v>87</v>
      </c>
      <c r="C63" s="80"/>
      <c r="D63" s="80"/>
      <c r="E63" s="80"/>
      <c r="F63" s="80"/>
      <c r="G63" s="81">
        <f>G24+G39+G55+G61</f>
        <v>1669890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/>
      <c r="BC63" s="16"/>
      <c r="BD63" s="16"/>
      <c r="BE63" s="16"/>
      <c r="BF63" s="16"/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16"/>
      <c r="DB63" s="16"/>
      <c r="DC63" s="16"/>
      <c r="DD63" s="16"/>
      <c r="DE63" s="16"/>
      <c r="DF63" s="16"/>
      <c r="DG63" s="16"/>
      <c r="DH63" s="16"/>
      <c r="DI63" s="16"/>
      <c r="DJ63" s="16"/>
      <c r="DK63" s="16"/>
      <c r="DL63" s="16"/>
      <c r="DM63" s="16"/>
      <c r="DN63" s="16"/>
      <c r="DO63" s="16"/>
      <c r="DP63" s="16"/>
      <c r="DQ63" s="16"/>
      <c r="DR63" s="16"/>
      <c r="DS63" s="16"/>
      <c r="DT63" s="16"/>
      <c r="DU63" s="16"/>
      <c r="DV63" s="16"/>
      <c r="DW63" s="16"/>
      <c r="DX63" s="16"/>
      <c r="DY63" s="16"/>
      <c r="DZ63" s="16"/>
      <c r="EA63" s="16"/>
      <c r="EB63" s="16"/>
      <c r="EC63" s="16"/>
      <c r="ED63" s="16"/>
      <c r="EE63" s="16"/>
      <c r="EF63" s="16"/>
      <c r="EG63" s="16"/>
      <c r="EH63" s="16"/>
      <c r="EI63" s="16"/>
      <c r="EJ63" s="16"/>
      <c r="EK63" s="16"/>
      <c r="EL63" s="16"/>
      <c r="EM63" s="16"/>
      <c r="EN63" s="16"/>
      <c r="EO63" s="16"/>
      <c r="EP63" s="16"/>
      <c r="EQ63" s="16"/>
      <c r="ER63" s="16"/>
      <c r="ES63" s="16"/>
      <c r="ET63" s="16"/>
      <c r="EU63" s="16"/>
      <c r="EV63" s="16"/>
      <c r="EW63" s="16"/>
      <c r="EX63" s="16"/>
      <c r="EY63" s="16"/>
      <c r="EZ63" s="16"/>
      <c r="FA63" s="16"/>
      <c r="FB63" s="16"/>
      <c r="FC63" s="16"/>
      <c r="FD63" s="16"/>
      <c r="FE63" s="16"/>
      <c r="FF63" s="16"/>
      <c r="FG63" s="16"/>
      <c r="FH63" s="16"/>
      <c r="FI63" s="16"/>
      <c r="FJ63" s="16"/>
      <c r="FK63" s="16"/>
      <c r="FL63" s="16"/>
      <c r="FM63" s="16"/>
      <c r="FN63" s="16"/>
      <c r="FO63" s="16"/>
      <c r="FP63" s="16"/>
      <c r="FQ63" s="16"/>
      <c r="FR63" s="16"/>
      <c r="FS63" s="16"/>
      <c r="FT63" s="16"/>
      <c r="FU63" s="16"/>
      <c r="FV63" s="16"/>
      <c r="FW63" s="16"/>
      <c r="FX63" s="16"/>
      <c r="FY63" s="16"/>
      <c r="FZ63" s="16"/>
      <c r="GA63" s="16"/>
      <c r="GB63" s="16"/>
      <c r="GC63" s="16"/>
      <c r="GD63" s="16"/>
      <c r="GE63" s="16"/>
      <c r="GF63" s="16"/>
      <c r="GG63" s="16"/>
      <c r="GH63" s="16"/>
      <c r="GI63" s="16"/>
      <c r="GJ63" s="16"/>
      <c r="GK63" s="16"/>
      <c r="GL63" s="16"/>
      <c r="GM63" s="16"/>
      <c r="GN63" s="16"/>
      <c r="GO63" s="16"/>
      <c r="GP63" s="16"/>
      <c r="GQ63" s="16"/>
      <c r="GR63" s="16"/>
      <c r="GS63" s="16"/>
      <c r="GT63" s="16"/>
      <c r="GU63" s="16"/>
      <c r="GV63" s="16"/>
      <c r="GW63" s="16"/>
      <c r="GX63" s="16"/>
      <c r="GY63" s="16"/>
      <c r="GZ63" s="16"/>
      <c r="HA63" s="16"/>
      <c r="HB63" s="16"/>
      <c r="HC63" s="16"/>
      <c r="HD63" s="16"/>
      <c r="HE63" s="16"/>
      <c r="HF63" s="16"/>
      <c r="HG63" s="16"/>
      <c r="HH63" s="16"/>
      <c r="HI63" s="16"/>
      <c r="HJ63" s="16"/>
      <c r="HK63" s="16"/>
      <c r="HL63" s="16"/>
      <c r="HM63" s="16"/>
      <c r="HN63" s="16"/>
      <c r="HO63" s="16"/>
      <c r="HP63" s="16"/>
      <c r="HQ63" s="16"/>
      <c r="HR63" s="16"/>
      <c r="HS63" s="16"/>
      <c r="HT63" s="16"/>
      <c r="HU63" s="16"/>
      <c r="HV63" s="16"/>
      <c r="HW63" s="16"/>
      <c r="HX63" s="16"/>
      <c r="HY63" s="16"/>
      <c r="HZ63" s="16"/>
      <c r="IA63" s="16"/>
      <c r="IB63" s="16"/>
      <c r="IC63" s="16"/>
      <c r="ID63" s="16"/>
      <c r="IE63" s="16"/>
      <c r="IF63" s="16"/>
      <c r="IG63" s="16"/>
      <c r="IH63" s="16"/>
      <c r="II63" s="16"/>
      <c r="IJ63" s="16"/>
      <c r="IK63" s="16"/>
      <c r="IL63" s="16"/>
      <c r="IM63" s="16"/>
      <c r="IN63" s="16"/>
      <c r="IO63" s="16"/>
      <c r="IP63" s="16"/>
      <c r="IQ63" s="16"/>
      <c r="IR63" s="16"/>
      <c r="IS63" s="16"/>
      <c r="IT63" s="16"/>
      <c r="IU63" s="16"/>
    </row>
    <row r="64" spans="1:255" s="17" customFormat="1" ht="12" customHeight="1" x14ac:dyDescent="0.2">
      <c r="A64" s="34"/>
      <c r="B64" s="82" t="s">
        <v>88</v>
      </c>
      <c r="C64" s="46"/>
      <c r="D64" s="46"/>
      <c r="E64" s="46"/>
      <c r="F64" s="46"/>
      <c r="G64" s="83">
        <f>G63*0.05</f>
        <v>83494.5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6"/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</row>
    <row r="65" spans="1:255" s="17" customFormat="1" ht="12" customHeight="1" x14ac:dyDescent="0.2">
      <c r="A65" s="34"/>
      <c r="B65" s="84" t="s">
        <v>89</v>
      </c>
      <c r="C65" s="45"/>
      <c r="D65" s="45"/>
      <c r="E65" s="45"/>
      <c r="F65" s="45"/>
      <c r="G65" s="85">
        <f>G63+G64</f>
        <v>1753384.5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6"/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</row>
    <row r="66" spans="1:255" s="17" customFormat="1" ht="12" customHeight="1" x14ac:dyDescent="0.2">
      <c r="A66" s="34"/>
      <c r="B66" s="82" t="s">
        <v>90</v>
      </c>
      <c r="C66" s="46"/>
      <c r="D66" s="46"/>
      <c r="E66" s="46"/>
      <c r="F66" s="46"/>
      <c r="G66" s="83">
        <f>G11</f>
        <v>2475000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/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</row>
    <row r="67" spans="1:255" s="17" customFormat="1" ht="12" customHeight="1" x14ac:dyDescent="0.2">
      <c r="A67" s="34"/>
      <c r="B67" s="86" t="s">
        <v>91</v>
      </c>
      <c r="C67" s="87"/>
      <c r="D67" s="87"/>
      <c r="E67" s="87"/>
      <c r="F67" s="87"/>
      <c r="G67" s="88">
        <f>G66-G65</f>
        <v>721615.5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</row>
    <row r="68" spans="1:255" ht="12" customHeight="1" x14ac:dyDescent="0.25">
      <c r="A68" s="3"/>
      <c r="B68" s="49" t="s">
        <v>92</v>
      </c>
      <c r="C68" s="47"/>
      <c r="D68" s="47"/>
      <c r="E68" s="47"/>
      <c r="F68" s="47"/>
      <c r="G68" s="54"/>
    </row>
    <row r="69" spans="1:255" ht="12.75" customHeight="1" thickBot="1" x14ac:dyDescent="0.3">
      <c r="A69" s="3"/>
      <c r="B69" s="50"/>
      <c r="C69" s="47"/>
      <c r="D69" s="47"/>
      <c r="E69" s="47"/>
      <c r="F69" s="47"/>
      <c r="G69" s="54"/>
    </row>
    <row r="70" spans="1:255" ht="12" customHeight="1" x14ac:dyDescent="0.25">
      <c r="A70" s="3"/>
      <c r="B70" s="57" t="s">
        <v>93</v>
      </c>
      <c r="C70" s="58"/>
      <c r="D70" s="58"/>
      <c r="E70" s="58"/>
      <c r="F70" s="59"/>
      <c r="G70" s="54"/>
    </row>
    <row r="71" spans="1:255" ht="12" customHeight="1" x14ac:dyDescent="0.25">
      <c r="A71" s="3"/>
      <c r="B71" s="60" t="s">
        <v>94</v>
      </c>
      <c r="C71" s="48"/>
      <c r="D71" s="48"/>
      <c r="E71" s="48"/>
      <c r="F71" s="61"/>
      <c r="G71" s="54"/>
    </row>
    <row r="72" spans="1:255" ht="12" customHeight="1" x14ac:dyDescent="0.25">
      <c r="A72" s="3"/>
      <c r="B72" s="60" t="s">
        <v>95</v>
      </c>
      <c r="C72" s="48"/>
      <c r="D72" s="48"/>
      <c r="E72" s="48"/>
      <c r="F72" s="61"/>
      <c r="G72" s="54"/>
    </row>
    <row r="73" spans="1:255" ht="12" customHeight="1" x14ac:dyDescent="0.25">
      <c r="A73" s="3"/>
      <c r="B73" s="60" t="s">
        <v>96</v>
      </c>
      <c r="C73" s="48"/>
      <c r="D73" s="48"/>
      <c r="E73" s="48"/>
      <c r="F73" s="61"/>
      <c r="G73" s="54"/>
    </row>
    <row r="74" spans="1:255" ht="12" customHeight="1" x14ac:dyDescent="0.25">
      <c r="A74" s="3"/>
      <c r="B74" s="60" t="s">
        <v>97</v>
      </c>
      <c r="C74" s="48"/>
      <c r="D74" s="48"/>
      <c r="E74" s="48"/>
      <c r="F74" s="61"/>
      <c r="G74" s="54"/>
    </row>
    <row r="75" spans="1:255" ht="12" customHeight="1" x14ac:dyDescent="0.25">
      <c r="A75" s="3"/>
      <c r="B75" s="60" t="s">
        <v>98</v>
      </c>
      <c r="C75" s="48"/>
      <c r="D75" s="48"/>
      <c r="E75" s="48"/>
      <c r="F75" s="61"/>
      <c r="G75" s="54"/>
    </row>
    <row r="76" spans="1:255" ht="12.75" customHeight="1" thickBot="1" x14ac:dyDescent="0.3">
      <c r="A76" s="3"/>
      <c r="B76" s="62" t="s">
        <v>99</v>
      </c>
      <c r="C76" s="63"/>
      <c r="D76" s="63"/>
      <c r="E76" s="63"/>
      <c r="F76" s="64"/>
      <c r="G76" s="54"/>
    </row>
    <row r="77" spans="1:255" ht="12.75" customHeight="1" x14ac:dyDescent="0.25">
      <c r="A77" s="3"/>
      <c r="B77" s="50"/>
      <c r="C77" s="48"/>
      <c r="D77" s="48"/>
      <c r="E77" s="48"/>
      <c r="F77" s="48"/>
      <c r="G77" s="54"/>
    </row>
    <row r="78" spans="1:255" ht="15" customHeight="1" x14ac:dyDescent="0.25">
      <c r="A78" s="3"/>
      <c r="B78" s="110" t="s">
        <v>100</v>
      </c>
      <c r="C78" s="111"/>
      <c r="D78" s="65"/>
      <c r="E78" s="51"/>
      <c r="F78" s="51"/>
      <c r="G78" s="54"/>
    </row>
    <row r="79" spans="1:255" ht="12" customHeight="1" x14ac:dyDescent="0.25">
      <c r="A79" s="3"/>
      <c r="B79" s="66" t="s">
        <v>79</v>
      </c>
      <c r="C79" s="67" t="s">
        <v>101</v>
      </c>
      <c r="D79" s="68" t="s">
        <v>102</v>
      </c>
      <c r="E79" s="51"/>
      <c r="F79" s="51"/>
      <c r="G79" s="54"/>
    </row>
    <row r="80" spans="1:255" ht="12" customHeight="1" x14ac:dyDescent="0.25">
      <c r="A80" s="3"/>
      <c r="B80" s="69" t="s">
        <v>103</v>
      </c>
      <c r="C80" s="70">
        <f>G24</f>
        <v>171500</v>
      </c>
      <c r="D80" s="71">
        <f>(C80/C86)</f>
        <v>9.781083384733924E-2</v>
      </c>
      <c r="E80" s="51"/>
      <c r="F80" s="51"/>
      <c r="G80" s="54"/>
    </row>
    <row r="81" spans="1:7" ht="12" customHeight="1" x14ac:dyDescent="0.25">
      <c r="A81" s="3"/>
      <c r="B81" s="69" t="s">
        <v>104</v>
      </c>
      <c r="C81" s="72">
        <v>0</v>
      </c>
      <c r="D81" s="71">
        <v>0</v>
      </c>
      <c r="E81" s="51"/>
      <c r="F81" s="51"/>
      <c r="G81" s="54"/>
    </row>
    <row r="82" spans="1:7" ht="12" customHeight="1" x14ac:dyDescent="0.25">
      <c r="A82" s="3"/>
      <c r="B82" s="69" t="s">
        <v>105</v>
      </c>
      <c r="C82" s="70">
        <f>G39</f>
        <v>385000</v>
      </c>
      <c r="D82" s="71">
        <f>(C82/C86)</f>
        <v>0.21957534128994524</v>
      </c>
      <c r="E82" s="51"/>
      <c r="F82" s="51"/>
      <c r="G82" s="54"/>
    </row>
    <row r="83" spans="1:7" ht="12" customHeight="1" x14ac:dyDescent="0.25">
      <c r="A83" s="3"/>
      <c r="B83" s="69" t="s">
        <v>56</v>
      </c>
      <c r="C83" s="70">
        <f>G55</f>
        <v>1053890</v>
      </c>
      <c r="D83" s="71">
        <f>(C83/C86)</f>
        <v>0.60106040631703994</v>
      </c>
      <c r="E83" s="51"/>
      <c r="F83" s="51"/>
      <c r="G83" s="54"/>
    </row>
    <row r="84" spans="1:7" ht="12" customHeight="1" x14ac:dyDescent="0.25">
      <c r="A84" s="3"/>
      <c r="B84" s="69" t="s">
        <v>106</v>
      </c>
      <c r="C84" s="73">
        <f>G61</f>
        <v>59500</v>
      </c>
      <c r="D84" s="71">
        <f>(C84/C86)</f>
        <v>3.3934370926627905E-2</v>
      </c>
      <c r="E84" s="52"/>
      <c r="F84" s="52"/>
      <c r="G84" s="54"/>
    </row>
    <row r="85" spans="1:7" ht="12" customHeight="1" x14ac:dyDescent="0.25">
      <c r="A85" s="3"/>
      <c r="B85" s="69" t="s">
        <v>107</v>
      </c>
      <c r="C85" s="73">
        <f>G64</f>
        <v>83494.5</v>
      </c>
      <c r="D85" s="71">
        <f>(C85/C86)</f>
        <v>4.7619047619047616E-2</v>
      </c>
      <c r="E85" s="52"/>
      <c r="F85" s="52"/>
      <c r="G85" s="54"/>
    </row>
    <row r="86" spans="1:7" ht="12.75" customHeight="1" x14ac:dyDescent="0.25">
      <c r="A86" s="3"/>
      <c r="B86" s="66" t="s">
        <v>108</v>
      </c>
      <c r="C86" s="74">
        <f>SUM(C80:C85)</f>
        <v>1753384.5</v>
      </c>
      <c r="D86" s="75">
        <f>SUM(D80:D85)</f>
        <v>1</v>
      </c>
      <c r="E86" s="52"/>
      <c r="F86" s="52"/>
      <c r="G86" s="54"/>
    </row>
    <row r="87" spans="1:7" ht="12" customHeight="1" x14ac:dyDescent="0.25">
      <c r="A87" s="3"/>
      <c r="B87" s="50"/>
      <c r="C87" s="47"/>
      <c r="D87" s="47"/>
      <c r="E87" s="47"/>
      <c r="F87" s="47"/>
      <c r="G87" s="54"/>
    </row>
    <row r="88" spans="1:7" ht="12" customHeight="1" x14ac:dyDescent="0.25">
      <c r="A88" s="3"/>
      <c r="B88" s="76"/>
      <c r="C88" s="77" t="s">
        <v>109</v>
      </c>
      <c r="D88" s="76"/>
      <c r="E88" s="76"/>
      <c r="F88" s="52"/>
      <c r="G88" s="54"/>
    </row>
    <row r="89" spans="1:7" ht="12" customHeight="1" x14ac:dyDescent="0.25">
      <c r="A89" s="3"/>
      <c r="B89" s="66" t="s">
        <v>110</v>
      </c>
      <c r="C89" s="78">
        <v>70</v>
      </c>
      <c r="D89" s="78">
        <v>75</v>
      </c>
      <c r="E89" s="78">
        <v>80</v>
      </c>
      <c r="F89" s="53"/>
      <c r="G89" s="55"/>
    </row>
    <row r="90" spans="1:7" ht="12.75" customHeight="1" x14ac:dyDescent="0.25">
      <c r="A90" s="3"/>
      <c r="B90" s="66" t="s">
        <v>111</v>
      </c>
      <c r="C90" s="74">
        <f>(1753385/70)</f>
        <v>25048.357142857141</v>
      </c>
      <c r="D90" s="74">
        <f>(1753385/75)</f>
        <v>23378.466666666667</v>
      </c>
      <c r="E90" s="74">
        <f>(1753385/80)</f>
        <v>21917.3125</v>
      </c>
      <c r="F90" s="53"/>
      <c r="G90" s="55"/>
    </row>
    <row r="91" spans="1:7" ht="15.6" customHeight="1" x14ac:dyDescent="0.25">
      <c r="A91" s="3"/>
      <c r="B91" s="49" t="s">
        <v>112</v>
      </c>
      <c r="C91" s="48"/>
      <c r="D91" s="48"/>
      <c r="E91" s="48"/>
      <c r="F91" s="48"/>
      <c r="G91" s="36"/>
    </row>
    <row r="92" spans="1:7" ht="11.25" customHeight="1" x14ac:dyDescent="0.25">
      <c r="B92" s="56"/>
      <c r="C92" s="56"/>
      <c r="D92" s="56"/>
      <c r="E92" s="56"/>
      <c r="F92" s="56"/>
    </row>
    <row r="93" spans="1:7" ht="11.25" customHeight="1" x14ac:dyDescent="0.25">
      <c r="B93" s="56"/>
      <c r="C93" s="56"/>
      <c r="D93" s="56"/>
      <c r="E93" s="56"/>
      <c r="F93" s="56"/>
    </row>
  </sheetData>
  <mergeCells count="8">
    <mergeCell ref="B78:C78"/>
    <mergeCell ref="E12:F12"/>
    <mergeCell ref="E10:F10"/>
    <mergeCell ref="E9:F9"/>
    <mergeCell ref="E8:F8"/>
    <mergeCell ref="E13:F13"/>
    <mergeCell ref="E14:F14"/>
    <mergeCell ref="B16:G16"/>
  </mergeCells>
  <pageMargins left="0.74803149606299213" right="0.74803149606299213" top="0.78740157480314965" bottom="1.3779527559055118" header="0" footer="0"/>
  <pageSetup paperSize="5" fitToWidth="0" fitToHeight="2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Trigo RI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Lopez Gonzalez Jose Enrique</cp:lastModifiedBy>
  <cp:revision/>
  <cp:lastPrinted>2023-02-13T15:30:58Z</cp:lastPrinted>
  <dcterms:created xsi:type="dcterms:W3CDTF">2020-11-27T12:49:26Z</dcterms:created>
  <dcterms:modified xsi:type="dcterms:W3CDTF">2023-03-20T15:26:53Z</dcterms:modified>
  <cp:category/>
  <cp:contentStatus/>
</cp:coreProperties>
</file>