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zurita\Desktop\FICHAS 2023\FICHAS REVISADAS\Fichas Cultivos Area Villarrica 2023-2024\"/>
    </mc:Choice>
  </mc:AlternateContent>
  <bookViews>
    <workbookView xWindow="0" yWindow="0" windowWidth="20490" windowHeight="7755"/>
  </bookViews>
  <sheets>
    <sheet name=" Hospedaje rural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5" i="1" l="1"/>
  <c r="G44" i="1"/>
  <c r="G43" i="1"/>
  <c r="G42" i="1"/>
  <c r="C67" i="1"/>
  <c r="C66" i="1"/>
  <c r="G41" i="1" l="1"/>
  <c r="G21" i="1"/>
  <c r="G22" i="1" s="1"/>
  <c r="D75" i="1"/>
  <c r="G12" i="1"/>
  <c r="G46" i="1" l="1"/>
  <c r="C69" i="1" s="1"/>
  <c r="C68" i="1"/>
  <c r="C65" i="1"/>
  <c r="G51" i="1"/>
  <c r="G48" i="1" l="1"/>
  <c r="G49" i="1" s="1"/>
  <c r="C70" i="1" s="1"/>
  <c r="G50" i="1" l="1"/>
  <c r="D76" i="1" s="1"/>
  <c r="C71" i="1"/>
  <c r="D65" i="1" s="1"/>
  <c r="C76" i="1" l="1"/>
  <c r="E76" i="1"/>
  <c r="G52" i="1"/>
  <c r="D70" i="1"/>
  <c r="D68" i="1"/>
  <c r="D69" i="1"/>
  <c r="D67" i="1"/>
  <c r="D71" i="1" l="1"/>
</calcChain>
</file>

<file path=xl/sharedStrings.xml><?xml version="1.0" encoding="utf-8"?>
<sst xmlns="http://schemas.openxmlformats.org/spreadsheetml/2006/main" count="120" uniqueCount="82">
  <si>
    <t>RUBRO O CULTIVO</t>
  </si>
  <si>
    <t>TURISMO  RURAL</t>
  </si>
  <si>
    <t>RENDIMIENTO ( Servicio de Hospedaje/anual)</t>
  </si>
  <si>
    <t>VARIEDAD</t>
  </si>
  <si>
    <t>FECHA ESTIMADA  PRECIO VENTA</t>
  </si>
  <si>
    <t>NIVEL TECNOLÓGICO</t>
  </si>
  <si>
    <t>PRECIO ESPERADO ($/servicio)</t>
  </si>
  <si>
    <t>REGIÓN</t>
  </si>
  <si>
    <t>INGRESO ESPERADO, con IVA ($)</t>
  </si>
  <si>
    <t>AGENCIA DE ÁREA</t>
  </si>
  <si>
    <t>DESTINO PRODUCCION</t>
  </si>
  <si>
    <t>Local-Nacional</t>
  </si>
  <si>
    <t>COMUNA/LOCALIDAD</t>
  </si>
  <si>
    <t>FECHA DE COSECHA</t>
  </si>
  <si>
    <t>FECHA PRECIO INSUMOS</t>
  </si>
  <si>
    <t>CONTINGENCIA</t>
  </si>
  <si>
    <t>Emergencias Climáticas y Naturales</t>
  </si>
  <si>
    <t>COSTOS DIRECTOS DE PRODUCCIÓN SERVICIO DE HOSPEDAJE ANUAL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</si>
  <si>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</si>
  <si>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</si>
  <si>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</si>
  <si>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</si>
  <si>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</si>
  <si>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</si>
  <si>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</si>
  <si>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Personal para atención y mantención</t>
  </si>
  <si>
    <t>JH</t>
  </si>
  <si>
    <t>Enero-Febrero y Festivos</t>
  </si>
  <si>
    <t>Subtotal Jornadas Hombre</t>
  </si>
  <si>
    <t>JORNADAS ANIMAL</t>
  </si>
  <si>
    <t xml:space="preserve"> </t>
  </si>
  <si>
    <t>Subtotal Jornadas Animal</t>
  </si>
  <si>
    <t>MAQUINARIA</t>
  </si>
  <si>
    <t xml:space="preserve">INSUMOS </t>
  </si>
  <si>
    <t>Insumos</t>
  </si>
  <si>
    <t>Unidad (Kg/l/u)</t>
  </si>
  <si>
    <t>Cantidad (Kg/l/u)</t>
  </si>
  <si>
    <t>Subtotal Insumos</t>
  </si>
  <si>
    <t>OTROS</t>
  </si>
  <si>
    <t>Item</t>
  </si>
  <si>
    <t>Patentes-Contador</t>
  </si>
  <si>
    <t>u</t>
  </si>
  <si>
    <t>Anual</t>
  </si>
  <si>
    <t>Mantención de equipos y utencilios</t>
  </si>
  <si>
    <t>Mantencion de Infraestructura</t>
  </si>
  <si>
    <t>Insumos alimentación</t>
  </si>
  <si>
    <t>Elec-gas-agua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</si>
  <si>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</si>
  <si>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</si>
  <si>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</si>
  <si>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</si>
  <si>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</si>
  <si>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</si>
  <si>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</si>
  <si>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</si>
  <si>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</si>
  <si>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</si>
  <si>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</si>
  <si>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</si>
  <si>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</si>
  <si>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</si>
  <si>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</si>
  <si>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$/año</t>
  </si>
  <si>
    <t>%</t>
  </si>
  <si>
    <t>Mano de obra</t>
  </si>
  <si>
    <t>Jornada Animal</t>
  </si>
  <si>
    <t>Maquinaria</t>
  </si>
  <si>
    <t>Otros</t>
  </si>
  <si>
    <t>Imprevistos</t>
  </si>
  <si>
    <t>COSTO TOTAL/anual.</t>
  </si>
  <si>
    <t>ESCENARIOS COSTO UNITARIO  ($/hospedaje)</t>
  </si>
  <si>
    <t>Rendimiento  (hospedaje/anual)</t>
  </si>
  <si>
    <t>Costo unitario ($/hospedaje) (*)</t>
  </si>
  <si>
    <t>(*): Este valor representa el valor mìnimo de venta del producto</t>
  </si>
  <si>
    <t>VILLARRICA</t>
  </si>
  <si>
    <t>Hospedaje rural</t>
  </si>
  <si>
    <t>Bajo</t>
  </si>
  <si>
    <t>Araucania</t>
  </si>
  <si>
    <t>Villarrica/Licanray</t>
  </si>
  <si>
    <t>Febrero 2023</t>
  </si>
  <si>
    <t>Marzo 2024</t>
  </si>
  <si>
    <t>Marzo-2024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</si>
</sst>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11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sz val="10"/>
      <name val="Arial"/>
      <family val="2"/>
    </font>
    <font>
      <u/>
      <sz val="8"/>
      <color indexed="8"/>
      <name val="Arial Narrow"/>
      <family val="2"/>
    </font>
    <font>
      <b/>
      <sz val="8"/>
      <color indexed="9"/>
      <name val="Arial Narrow"/>
      <family val="2"/>
    </font>
    <font>
      <sz val="8"/>
      <color theme="1"/>
      <name val="Arial Narrow"/>
      <family val="2"/>
    </font>
    <font>
      <b/>
      <i/>
      <sz val="8"/>
      <color indexed="9"/>
      <name val="Arial Narrow"/>
      <family val="2"/>
    </font>
    <font>
      <b/>
      <sz val="8"/>
      <color indexed="8"/>
      <name val="Arial Narrow"/>
      <family val="2"/>
    </font>
    <font>
      <b/>
      <u/>
      <sz val="8"/>
      <color indexed="8"/>
      <name val="Arial Narrow"/>
      <family val="2"/>
    </font>
    <font>
      <b/>
      <sz val="8"/>
      <color indexed="15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63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11"/>
      </top>
      <bottom style="thin">
        <color indexed="11"/>
      </bottom>
      <diagonal/>
    </border>
    <border>
      <left/>
      <right/>
      <top style="thin">
        <color indexed="11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</borders>
  <cellStyleXfs count="2">
    <xf numFmtId="0" fontId="0" fillId="0" borderId="0" applyNumberFormat="0" applyFill="0" applyBorder="0" applyProtection="0"/>
    <xf numFmtId="0" fontId="3" fillId="0" borderId="18"/>
  </cellStyleXfs>
  <cellXfs count="168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3" xfId="0" applyFill="1" applyBorder="1"/>
    <xf numFmtId="0" fontId="0" fillId="2" borderId="4" xfId="0" applyFill="1" applyBorder="1"/>
    <xf numFmtId="49" fontId="1" fillId="2" borderId="5" xfId="0" applyNumberFormat="1" applyFont="1" applyFill="1" applyBorder="1" applyAlignment="1">
      <alignment horizontal="right"/>
    </xf>
    <xf numFmtId="49" fontId="1" fillId="2" borderId="5" xfId="0" applyNumberFormat="1" applyFont="1" applyFill="1" applyBorder="1" applyAlignment="1">
      <alignment horizontal="right" wrapText="1"/>
    </xf>
    <xf numFmtId="0" fontId="0" fillId="2" borderId="8" xfId="0" applyFill="1" applyBorder="1"/>
    <xf numFmtId="49" fontId="1" fillId="2" borderId="5" xfId="0" applyNumberFormat="1" applyFont="1" applyFill="1" applyBorder="1" applyAlignment="1">
      <alignment horizontal="center" wrapText="1"/>
    </xf>
    <xf numFmtId="49" fontId="2" fillId="3" borderId="5" xfId="0" applyNumberFormat="1" applyFont="1" applyFill="1" applyBorder="1" applyAlignment="1">
      <alignment vertical="center"/>
    </xf>
    <xf numFmtId="0" fontId="2" fillId="3" borderId="5" xfId="0" applyFont="1" applyFill="1" applyBorder="1" applyAlignment="1">
      <alignment horizontal="center" vertical="center"/>
    </xf>
    <xf numFmtId="0" fontId="0" fillId="2" borderId="20" xfId="0" applyFill="1" applyBorder="1"/>
    <xf numFmtId="166" fontId="1" fillId="2" borderId="5" xfId="0" applyNumberFormat="1" applyFont="1" applyFill="1" applyBorder="1" applyAlignment="1">
      <alignment horizontal="right" wrapText="1"/>
    </xf>
    <xf numFmtId="49" fontId="1" fillId="2" borderId="42" xfId="0" applyNumberFormat="1" applyFont="1" applyFill="1" applyBorder="1" applyAlignment="1">
      <alignment horizontal="center"/>
    </xf>
    <xf numFmtId="0" fontId="1" fillId="2" borderId="42" xfId="0" applyFont="1" applyFill="1" applyBorder="1" applyAlignment="1">
      <alignment horizontal="center"/>
    </xf>
    <xf numFmtId="49" fontId="1" fillId="2" borderId="42" xfId="0" applyNumberFormat="1" applyFont="1" applyFill="1" applyBorder="1" applyAlignment="1">
      <alignment horizontal="left"/>
    </xf>
    <xf numFmtId="0" fontId="0" fillId="2" borderId="1" xfId="0" applyFill="1" applyBorder="1" applyAlignment="1">
      <alignment horizontal="right"/>
    </xf>
    <xf numFmtId="0" fontId="0" fillId="2" borderId="3" xfId="0" applyFill="1" applyBorder="1" applyAlignment="1">
      <alignment horizontal="right"/>
    </xf>
    <xf numFmtId="166" fontId="1" fillId="2" borderId="5" xfId="0" applyNumberFormat="1" applyFont="1" applyFill="1" applyBorder="1" applyAlignment="1">
      <alignment horizontal="right"/>
    </xf>
    <xf numFmtId="0" fontId="0" fillId="0" borderId="0" xfId="0" applyNumberFormat="1" applyAlignment="1">
      <alignment horizontal="right"/>
    </xf>
    <xf numFmtId="49" fontId="1" fillId="2" borderId="5" xfId="0" applyNumberFormat="1" applyFont="1" applyFill="1" applyBorder="1" applyAlignment="1">
      <alignment horizontal="right" vertical="center" wrapText="1"/>
    </xf>
    <xf numFmtId="3" fontId="0" fillId="0" borderId="0" xfId="0" applyNumberFormat="1"/>
    <xf numFmtId="3" fontId="1" fillId="2" borderId="5" xfId="0" applyNumberFormat="1" applyFont="1" applyFill="1" applyBorder="1" applyAlignment="1">
      <alignment horizontal="right"/>
    </xf>
    <xf numFmtId="49" fontId="1" fillId="2" borderId="5" xfId="0" applyNumberFormat="1" applyFont="1" applyFill="1" applyBorder="1" applyAlignment="1">
      <alignment horizontal="center" vertical="center"/>
    </xf>
    <xf numFmtId="0" fontId="0" fillId="2" borderId="8" xfId="0" applyFill="1" applyBorder="1" applyAlignment="1">
      <alignment vertical="center" wrapText="1"/>
    </xf>
    <xf numFmtId="49" fontId="1" fillId="2" borderId="5" xfId="0" applyNumberFormat="1" applyFont="1" applyFill="1" applyBorder="1" applyAlignment="1">
      <alignment vertical="center" wrapText="1"/>
    </xf>
    <xf numFmtId="0" fontId="0" fillId="0" borderId="0" xfId="0" applyNumberFormat="1" applyAlignment="1">
      <alignment vertical="center" wrapText="1"/>
    </xf>
    <xf numFmtId="0" fontId="0" fillId="0" borderId="0" xfId="0" applyAlignment="1">
      <alignment vertical="center" wrapText="1"/>
    </xf>
    <xf numFmtId="49" fontId="1" fillId="2" borderId="5" xfId="0" applyNumberFormat="1" applyFont="1" applyFill="1" applyBorder="1"/>
    <xf numFmtId="0" fontId="1" fillId="2" borderId="5" xfId="0" applyFont="1" applyFill="1" applyBorder="1"/>
    <xf numFmtId="3" fontId="1" fillId="2" borderId="5" xfId="0" applyNumberFormat="1" applyFont="1" applyFill="1" applyBorder="1" applyAlignment="1">
      <alignment horizontal="right" vertical="center" wrapText="1"/>
    </xf>
    <xf numFmtId="0" fontId="2" fillId="3" borderId="5" xfId="0" applyFont="1" applyFill="1" applyBorder="1" applyAlignment="1">
      <alignment horizontal="right" vertical="center"/>
    </xf>
    <xf numFmtId="3" fontId="2" fillId="3" borderId="5" xfId="0" applyNumberFormat="1" applyFont="1" applyFill="1" applyBorder="1" applyAlignment="1">
      <alignment horizontal="right" vertical="center"/>
    </xf>
    <xf numFmtId="3" fontId="1" fillId="2" borderId="5" xfId="0" applyNumberFormat="1" applyFont="1" applyFill="1" applyBorder="1" applyAlignment="1">
      <alignment horizontal="right" wrapText="1"/>
    </xf>
    <xf numFmtId="3" fontId="1" fillId="2" borderId="42" xfId="0" applyNumberFormat="1" applyFont="1" applyFill="1" applyBorder="1" applyAlignment="1">
      <alignment horizontal="right"/>
    </xf>
    <xf numFmtId="0" fontId="2" fillId="2" borderId="18" xfId="0" applyFont="1" applyFill="1" applyBorder="1" applyAlignment="1">
      <alignment vertical="center"/>
    </xf>
    <xf numFmtId="0" fontId="1" fillId="2" borderId="6" xfId="0" applyFont="1" applyFill="1" applyBorder="1"/>
    <xf numFmtId="14" fontId="1" fillId="2" borderId="7" xfId="0" applyNumberFormat="1" applyFont="1" applyFill="1" applyBorder="1"/>
    <xf numFmtId="0" fontId="1" fillId="2" borderId="3" xfId="0" applyFont="1" applyFill="1" applyBorder="1"/>
    <xf numFmtId="0" fontId="1" fillId="2" borderId="7" xfId="0" applyFont="1" applyFill="1" applyBorder="1"/>
    <xf numFmtId="0" fontId="1" fillId="2" borderId="7" xfId="0" applyFont="1" applyFill="1" applyBorder="1" applyAlignment="1">
      <alignment horizontal="right" wrapText="1"/>
    </xf>
    <xf numFmtId="0" fontId="1" fillId="2" borderId="9" xfId="0" applyFont="1" applyFill="1" applyBorder="1"/>
    <xf numFmtId="0" fontId="1" fillId="2" borderId="10" xfId="0" applyFont="1" applyFill="1" applyBorder="1" applyAlignment="1">
      <alignment horizontal="left"/>
    </xf>
    <xf numFmtId="0" fontId="1" fillId="2" borderId="10" xfId="0" applyFont="1" applyFill="1" applyBorder="1"/>
    <xf numFmtId="0" fontId="1" fillId="2" borderId="10" xfId="0" applyFont="1" applyFill="1" applyBorder="1" applyAlignment="1">
      <alignment horizontal="right"/>
    </xf>
    <xf numFmtId="49" fontId="5" fillId="5" borderId="11" xfId="0" applyNumberFormat="1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3" xfId="0" applyFont="1" applyFill="1" applyBorder="1" applyAlignment="1">
      <alignment horizontal="right" vertical="center"/>
    </xf>
    <xf numFmtId="49" fontId="5" fillId="3" borderId="5" xfId="0" applyNumberFormat="1" applyFont="1" applyFill="1" applyBorder="1" applyAlignment="1">
      <alignment horizontal="center" vertical="center" wrapText="1"/>
    </xf>
    <xf numFmtId="3" fontId="1" fillId="2" borderId="10" xfId="0" applyNumberFormat="1" applyFont="1" applyFill="1" applyBorder="1"/>
    <xf numFmtId="3" fontId="1" fillId="2" borderId="10" xfId="0" applyNumberFormat="1" applyFont="1" applyFill="1" applyBorder="1" applyAlignment="1">
      <alignment horizontal="right"/>
    </xf>
    <xf numFmtId="49" fontId="5" fillId="5" borderId="13" xfId="0" applyNumberFormat="1" applyFont="1" applyFill="1" applyBorder="1" applyAlignment="1">
      <alignment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right" vertical="center"/>
    </xf>
    <xf numFmtId="0" fontId="1" fillId="2" borderId="15" xfId="0" applyFont="1" applyFill="1" applyBorder="1"/>
    <xf numFmtId="0" fontId="1" fillId="2" borderId="16" xfId="0" applyFont="1" applyFill="1" applyBorder="1"/>
    <xf numFmtId="3" fontId="1" fillId="2" borderId="16" xfId="0" applyNumberFormat="1" applyFont="1" applyFill="1" applyBorder="1"/>
    <xf numFmtId="3" fontId="1" fillId="2" borderId="16" xfId="0" applyNumberFormat="1" applyFont="1" applyFill="1" applyBorder="1" applyAlignment="1">
      <alignment horizontal="right"/>
    </xf>
    <xf numFmtId="49" fontId="5" fillId="3" borderId="43" xfId="0" applyNumberFormat="1" applyFont="1" applyFill="1" applyBorder="1" applyAlignment="1">
      <alignment horizontal="center" vertical="center" wrapText="1"/>
    </xf>
    <xf numFmtId="49" fontId="2" fillId="3" borderId="42" xfId="0" applyNumberFormat="1" applyFont="1" applyFill="1" applyBorder="1" applyAlignment="1">
      <alignment vertical="center"/>
    </xf>
    <xf numFmtId="0" fontId="2" fillId="3" borderId="42" xfId="0" applyFont="1" applyFill="1" applyBorder="1" applyAlignment="1">
      <alignment horizontal="right" vertical="center"/>
    </xf>
    <xf numFmtId="3" fontId="2" fillId="3" borderId="42" xfId="0" applyNumberFormat="1" applyFont="1" applyFill="1" applyBorder="1" applyAlignment="1">
      <alignment horizontal="right" vertical="center"/>
    </xf>
    <xf numFmtId="0" fontId="1" fillId="2" borderId="44" xfId="0" applyFont="1" applyFill="1" applyBorder="1"/>
    <xf numFmtId="0" fontId="1" fillId="2" borderId="45" xfId="0" applyFont="1" applyFill="1" applyBorder="1"/>
    <xf numFmtId="0" fontId="1" fillId="2" borderId="45" xfId="0" applyFont="1" applyFill="1" applyBorder="1" applyAlignment="1">
      <alignment horizontal="center"/>
    </xf>
    <xf numFmtId="3" fontId="1" fillId="2" borderId="45" xfId="0" applyNumberFormat="1" applyFont="1" applyFill="1" applyBorder="1"/>
    <xf numFmtId="3" fontId="1" fillId="2" borderId="45" xfId="0" applyNumberFormat="1" applyFont="1" applyFill="1" applyBorder="1" applyAlignment="1">
      <alignment horizontal="right"/>
    </xf>
    <xf numFmtId="49" fontId="5" fillId="3" borderId="43" xfId="0" applyNumberFormat="1" applyFont="1" applyFill="1" applyBorder="1" applyAlignment="1">
      <alignment horizontal="center" vertical="center"/>
    </xf>
    <xf numFmtId="0" fontId="1" fillId="2" borderId="42" xfId="0" applyFont="1" applyFill="1" applyBorder="1"/>
    <xf numFmtId="49" fontId="2" fillId="3" borderId="17" xfId="0" applyNumberFormat="1" applyFont="1" applyFill="1" applyBorder="1" applyAlignment="1">
      <alignment vertical="center"/>
    </xf>
    <xf numFmtId="0" fontId="2" fillId="3" borderId="17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horizontal="right" vertical="center"/>
    </xf>
    <xf numFmtId="3" fontId="2" fillId="3" borderId="17" xfId="0" applyNumberFormat="1" applyFont="1" applyFill="1" applyBorder="1" applyAlignment="1">
      <alignment horizontal="right" vertical="center"/>
    </xf>
    <xf numFmtId="0" fontId="1" fillId="2" borderId="21" xfId="0" applyFont="1" applyFill="1" applyBorder="1"/>
    <xf numFmtId="3" fontId="1" fillId="2" borderId="21" xfId="0" applyNumberFormat="1" applyFont="1" applyFill="1" applyBorder="1"/>
    <xf numFmtId="3" fontId="1" fillId="2" borderId="21" xfId="0" applyNumberFormat="1" applyFont="1" applyFill="1" applyBorder="1" applyAlignment="1">
      <alignment horizontal="right"/>
    </xf>
    <xf numFmtId="49" fontId="1" fillId="2" borderId="18" xfId="0" applyNumberFormat="1" applyFont="1" applyFill="1" applyBorder="1" applyAlignment="1">
      <alignment vertical="center"/>
    </xf>
    <xf numFmtId="0" fontId="5" fillId="2" borderId="18" xfId="0" applyFont="1" applyFill="1" applyBorder="1" applyAlignment="1">
      <alignment vertical="center"/>
    </xf>
    <xf numFmtId="164" fontId="5" fillId="2" borderId="18" xfId="0" applyNumberFormat="1" applyFont="1" applyFill="1" applyBorder="1" applyAlignment="1">
      <alignment horizontal="right" vertical="center"/>
    </xf>
    <xf numFmtId="0" fontId="1" fillId="2" borderId="18" xfId="0" applyFont="1" applyFill="1" applyBorder="1" applyAlignment="1">
      <alignment vertical="center"/>
    </xf>
    <xf numFmtId="49" fontId="8" fillId="2" borderId="32" xfId="0" applyNumberFormat="1" applyFont="1" applyFill="1" applyBorder="1" applyAlignment="1">
      <alignment vertical="center"/>
    </xf>
    <xf numFmtId="0" fontId="1" fillId="2" borderId="33" xfId="0" applyFont="1" applyFill="1" applyBorder="1"/>
    <xf numFmtId="0" fontId="1" fillId="2" borderId="34" xfId="0" applyFont="1" applyFill="1" applyBorder="1"/>
    <xf numFmtId="49" fontId="1" fillId="2" borderId="35" xfId="0" applyNumberFormat="1" applyFont="1" applyFill="1" applyBorder="1" applyAlignment="1">
      <alignment vertical="center"/>
    </xf>
    <xf numFmtId="0" fontId="1" fillId="2" borderId="18" xfId="0" applyFont="1" applyFill="1" applyBorder="1"/>
    <xf numFmtId="0" fontId="1" fillId="2" borderId="36" xfId="0" applyFont="1" applyFill="1" applyBorder="1"/>
    <xf numFmtId="49" fontId="1" fillId="2" borderId="37" xfId="0" applyNumberFormat="1" applyFont="1" applyFill="1" applyBorder="1" applyAlignment="1">
      <alignment vertical="center"/>
    </xf>
    <xf numFmtId="0" fontId="1" fillId="2" borderId="38" xfId="0" applyFont="1" applyFill="1" applyBorder="1"/>
    <xf numFmtId="0" fontId="1" fillId="2" borderId="39" xfId="0" applyFont="1" applyFill="1" applyBorder="1"/>
    <xf numFmtId="0" fontId="1" fillId="8" borderId="31" xfId="0" applyFont="1" applyFill="1" applyBorder="1"/>
    <xf numFmtId="0" fontId="1" fillId="6" borderId="18" xfId="0" applyFont="1" applyFill="1" applyBorder="1"/>
    <xf numFmtId="49" fontId="8" fillId="7" borderId="22" xfId="0" applyNumberFormat="1" applyFont="1" applyFill="1" applyBorder="1" applyAlignment="1">
      <alignment vertical="center"/>
    </xf>
    <xf numFmtId="49" fontId="8" fillId="7" borderId="19" xfId="0" applyNumberFormat="1" applyFont="1" applyFill="1" applyBorder="1" applyAlignment="1">
      <alignment horizontal="center" vertical="center"/>
    </xf>
    <xf numFmtId="49" fontId="1" fillId="7" borderId="23" xfId="0" applyNumberFormat="1" applyFont="1" applyFill="1" applyBorder="1" applyAlignment="1">
      <alignment horizontal="center"/>
    </xf>
    <xf numFmtId="49" fontId="8" fillId="2" borderId="24" xfId="0" applyNumberFormat="1" applyFont="1" applyFill="1" applyBorder="1" applyAlignment="1">
      <alignment vertical="center"/>
    </xf>
    <xf numFmtId="3" fontId="8" fillId="2" borderId="5" xfId="0" applyNumberFormat="1" applyFont="1" applyFill="1" applyBorder="1" applyAlignment="1">
      <alignment vertical="center"/>
    </xf>
    <xf numFmtId="9" fontId="1" fillId="2" borderId="25" xfId="0" applyNumberFormat="1" applyFont="1" applyFill="1" applyBorder="1"/>
    <xf numFmtId="165" fontId="8" fillId="2" borderId="5" xfId="0" applyNumberFormat="1" applyFont="1" applyFill="1" applyBorder="1" applyAlignment="1">
      <alignment vertical="center"/>
    </xf>
    <xf numFmtId="0" fontId="5" fillId="6" borderId="18" xfId="0" applyFont="1" applyFill="1" applyBorder="1" applyAlignment="1">
      <alignment vertical="center"/>
    </xf>
    <xf numFmtId="49" fontId="8" fillId="7" borderId="26" xfId="0" applyNumberFormat="1" applyFont="1" applyFill="1" applyBorder="1" applyAlignment="1">
      <alignment vertical="center"/>
    </xf>
    <xf numFmtId="165" fontId="8" fillId="7" borderId="27" xfId="0" applyNumberFormat="1" applyFont="1" applyFill="1" applyBorder="1" applyAlignment="1">
      <alignment vertical="center"/>
    </xf>
    <xf numFmtId="9" fontId="8" fillId="7" borderId="28" xfId="0" applyNumberFormat="1" applyFont="1" applyFill="1" applyBorder="1" applyAlignment="1">
      <alignment vertical="center"/>
    </xf>
    <xf numFmtId="49" fontId="8" fillId="7" borderId="40" xfId="0" applyNumberFormat="1" applyFont="1" applyFill="1" applyBorder="1" applyAlignment="1">
      <alignment vertical="center"/>
    </xf>
    <xf numFmtId="3" fontId="8" fillId="7" borderId="41" xfId="0" applyNumberFormat="1" applyFont="1" applyFill="1" applyBorder="1" applyAlignment="1">
      <alignment vertical="center"/>
    </xf>
    <xf numFmtId="0" fontId="8" fillId="6" borderId="18" xfId="0" applyFont="1" applyFill="1" applyBorder="1" applyAlignment="1">
      <alignment vertical="center"/>
    </xf>
    <xf numFmtId="164" fontId="8" fillId="2" borderId="18" xfId="0" applyNumberFormat="1" applyFont="1" applyFill="1" applyBorder="1" applyAlignment="1">
      <alignment horizontal="right" vertical="center"/>
    </xf>
    <xf numFmtId="165" fontId="8" fillId="7" borderId="28" xfId="0" applyNumberFormat="1" applyFont="1" applyFill="1" applyBorder="1" applyAlignment="1">
      <alignment vertical="center"/>
    </xf>
    <xf numFmtId="0" fontId="1" fillId="2" borderId="18" xfId="0" applyFont="1" applyFill="1" applyBorder="1" applyAlignment="1">
      <alignment horizontal="right"/>
    </xf>
    <xf numFmtId="0" fontId="1" fillId="0" borderId="0" xfId="0" applyNumberFormat="1" applyFont="1"/>
    <xf numFmtId="0" fontId="1" fillId="0" borderId="0" xfId="0" applyNumberFormat="1" applyFont="1" applyAlignment="1">
      <alignment horizontal="right"/>
    </xf>
    <xf numFmtId="0" fontId="1" fillId="2" borderId="5" xfId="0" applyNumberFormat="1" applyFont="1" applyFill="1" applyBorder="1" applyAlignment="1">
      <alignment horizontal="right" vertical="center" wrapText="1"/>
    </xf>
    <xf numFmtId="0" fontId="5" fillId="5" borderId="18" xfId="0" applyFont="1" applyFill="1" applyBorder="1" applyAlignment="1">
      <alignment vertical="center"/>
    </xf>
    <xf numFmtId="0" fontId="5" fillId="3" borderId="18" xfId="0" applyFont="1" applyFill="1" applyBorder="1" applyAlignment="1">
      <alignment vertical="center"/>
    </xf>
    <xf numFmtId="49" fontId="5" fillId="5" borderId="49" xfId="0" applyNumberFormat="1" applyFont="1" applyFill="1" applyBorder="1" applyAlignment="1">
      <alignment vertical="center"/>
    </xf>
    <xf numFmtId="0" fontId="5" fillId="5" borderId="50" xfId="0" applyFont="1" applyFill="1" applyBorder="1" applyAlignment="1">
      <alignment vertical="center"/>
    </xf>
    <xf numFmtId="164" fontId="5" fillId="5" borderId="51" xfId="0" applyNumberFormat="1" applyFont="1" applyFill="1" applyBorder="1" applyAlignment="1">
      <alignment vertical="center"/>
    </xf>
    <xf numFmtId="49" fontId="5" fillId="3" borderId="52" xfId="0" applyNumberFormat="1" applyFont="1" applyFill="1" applyBorder="1" applyAlignment="1">
      <alignment vertical="center"/>
    </xf>
    <xf numFmtId="164" fontId="5" fillId="3" borderId="53" xfId="0" applyNumberFormat="1" applyFont="1" applyFill="1" applyBorder="1" applyAlignment="1">
      <alignment vertical="center"/>
    </xf>
    <xf numFmtId="49" fontId="5" fillId="5" borderId="52" xfId="0" applyNumberFormat="1" applyFont="1" applyFill="1" applyBorder="1" applyAlignment="1">
      <alignment vertical="center"/>
    </xf>
    <xf numFmtId="164" fontId="5" fillId="5" borderId="53" xfId="0" applyNumberFormat="1" applyFont="1" applyFill="1" applyBorder="1" applyAlignment="1">
      <alignment vertical="center"/>
    </xf>
    <xf numFmtId="49" fontId="5" fillId="5" borderId="54" xfId="0" applyNumberFormat="1" applyFont="1" applyFill="1" applyBorder="1" applyAlignment="1">
      <alignment vertical="center"/>
    </xf>
    <xf numFmtId="0" fontId="5" fillId="5" borderId="55" xfId="0" applyFont="1" applyFill="1" applyBorder="1" applyAlignment="1">
      <alignment vertical="center"/>
    </xf>
    <xf numFmtId="164" fontId="5" fillId="5" borderId="56" xfId="0" applyNumberFormat="1" applyFont="1" applyFill="1" applyBorder="1" applyAlignment="1">
      <alignment vertical="center"/>
    </xf>
    <xf numFmtId="49" fontId="1" fillId="2" borderId="5" xfId="0" applyNumberFormat="1" applyFont="1" applyFill="1" applyBorder="1" applyAlignment="1">
      <alignment wrapText="1"/>
    </xf>
    <xf numFmtId="0" fontId="0" fillId="9" borderId="20" xfId="0" applyFill="1" applyBorder="1"/>
    <xf numFmtId="49" fontId="5" fillId="3" borderId="13" xfId="0" applyNumberFormat="1" applyFont="1" applyFill="1" applyBorder="1" applyAlignment="1">
      <alignment horizontal="left" vertical="center"/>
    </xf>
    <xf numFmtId="49" fontId="5" fillId="3" borderId="13" xfId="0" applyNumberFormat="1" applyFont="1" applyFill="1" applyBorder="1" applyAlignment="1">
      <alignment horizontal="left" vertical="center" wrapText="1"/>
    </xf>
    <xf numFmtId="0" fontId="1" fillId="2" borderId="13" xfId="0" applyFont="1" applyFill="1" applyBorder="1" applyAlignment="1">
      <alignment horizontal="left" vertical="center"/>
    </xf>
    <xf numFmtId="3" fontId="1" fillId="2" borderId="13" xfId="0" applyNumberFormat="1" applyFont="1" applyFill="1" applyBorder="1" applyAlignment="1">
      <alignment horizontal="left" vertical="center"/>
    </xf>
    <xf numFmtId="49" fontId="2" fillId="3" borderId="13" xfId="0" applyNumberFormat="1" applyFont="1" applyFill="1" applyBorder="1" applyAlignment="1">
      <alignment horizontal="left" vertical="center"/>
    </xf>
    <xf numFmtId="0" fontId="2" fillId="3" borderId="13" xfId="0" applyFont="1" applyFill="1" applyBorder="1" applyAlignment="1">
      <alignment horizontal="left" vertical="center"/>
    </xf>
    <xf numFmtId="3" fontId="2" fillId="3" borderId="13" xfId="0" applyNumberFormat="1" applyFont="1" applyFill="1" applyBorder="1" applyAlignment="1">
      <alignment horizontal="left" vertical="center"/>
    </xf>
    <xf numFmtId="49" fontId="2" fillId="9" borderId="57" xfId="0" applyNumberFormat="1" applyFont="1" applyFill="1" applyBorder="1" applyAlignment="1">
      <alignment horizontal="left" vertical="center"/>
    </xf>
    <xf numFmtId="0" fontId="2" fillId="9" borderId="58" xfId="0" applyFont="1" applyFill="1" applyBorder="1" applyAlignment="1">
      <alignment horizontal="left" vertical="center"/>
    </xf>
    <xf numFmtId="3" fontId="2" fillId="9" borderId="58" xfId="0" applyNumberFormat="1" applyFont="1" applyFill="1" applyBorder="1" applyAlignment="1">
      <alignment horizontal="left" vertical="center"/>
    </xf>
    <xf numFmtId="49" fontId="5" fillId="5" borderId="13" xfId="0" applyNumberFormat="1" applyFont="1" applyFill="1" applyBorder="1" applyAlignment="1">
      <alignment horizontal="left" vertical="center"/>
    </xf>
    <xf numFmtId="0" fontId="1" fillId="2" borderId="14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49" fontId="1" fillId="2" borderId="59" xfId="0" applyNumberFormat="1" applyFont="1" applyFill="1" applyBorder="1" applyAlignment="1">
      <alignment horizontal="right"/>
    </xf>
    <xf numFmtId="49" fontId="1" fillId="2" borderId="59" xfId="0" applyNumberFormat="1" applyFont="1" applyFill="1" applyBorder="1" applyAlignment="1">
      <alignment horizontal="right" vertical="center" wrapText="1"/>
    </xf>
    <xf numFmtId="49" fontId="1" fillId="2" borderId="59" xfId="0" applyNumberFormat="1" applyFont="1" applyFill="1" applyBorder="1" applyAlignment="1">
      <alignment horizontal="right" wrapText="1"/>
    </xf>
    <xf numFmtId="0" fontId="0" fillId="2" borderId="61" xfId="0" applyFill="1" applyBorder="1"/>
    <xf numFmtId="0" fontId="1" fillId="2" borderId="62" xfId="0" applyFont="1" applyFill="1" applyBorder="1" applyAlignment="1">
      <alignment wrapText="1"/>
    </xf>
    <xf numFmtId="49" fontId="5" fillId="3" borderId="42" xfId="0" applyNumberFormat="1" applyFont="1" applyFill="1" applyBorder="1" applyAlignment="1">
      <alignment vertical="center" wrapText="1"/>
    </xf>
    <xf numFmtId="49" fontId="1" fillId="2" borderId="42" xfId="0" applyNumberFormat="1" applyFont="1" applyFill="1" applyBorder="1" applyAlignment="1">
      <alignment vertical="center" wrapText="1"/>
    </xf>
    <xf numFmtId="49" fontId="5" fillId="9" borderId="42" xfId="0" applyNumberFormat="1" applyFont="1" applyFill="1" applyBorder="1" applyAlignment="1">
      <alignment horizontal="center" vertical="center"/>
    </xf>
    <xf numFmtId="49" fontId="5" fillId="9" borderId="42" xfId="0" applyNumberFormat="1" applyFont="1" applyFill="1" applyBorder="1" applyAlignment="1">
      <alignment horizontal="center" vertical="center" wrapText="1"/>
    </xf>
    <xf numFmtId="0" fontId="1" fillId="2" borderId="5" xfId="0" applyNumberFormat="1" applyFont="1" applyFill="1" applyBorder="1" applyAlignment="1">
      <alignment horizontal="center" wrapText="1"/>
    </xf>
    <xf numFmtId="0" fontId="1" fillId="2" borderId="42" xfId="0" applyNumberFormat="1" applyFont="1" applyFill="1" applyBorder="1" applyAlignment="1">
      <alignment horizontal="center"/>
    </xf>
    <xf numFmtId="3" fontId="1" fillId="2" borderId="42" xfId="0" applyNumberFormat="1" applyFont="1" applyFill="1" applyBorder="1" applyAlignment="1">
      <alignment horizontal="center"/>
    </xf>
    <xf numFmtId="3" fontId="1" fillId="2" borderId="5" xfId="0" applyNumberFormat="1" applyFont="1" applyFill="1" applyBorder="1" applyAlignment="1">
      <alignment horizontal="center" wrapText="1"/>
    </xf>
    <xf numFmtId="49" fontId="6" fillId="0" borderId="60" xfId="1" applyNumberFormat="1" applyFont="1" applyBorder="1" applyAlignment="1">
      <alignment horizontal="right" vertical="center"/>
    </xf>
    <xf numFmtId="49" fontId="2" fillId="3" borderId="5" xfId="0" applyNumberFormat="1" applyFont="1" applyFill="1" applyBorder="1" applyAlignment="1">
      <alignment wrapText="1"/>
    </xf>
    <xf numFmtId="0" fontId="2" fillId="4" borderId="5" xfId="0" applyFont="1" applyFill="1" applyBorder="1" applyAlignment="1">
      <alignment wrapText="1"/>
    </xf>
    <xf numFmtId="49" fontId="1" fillId="2" borderId="5" xfId="0" applyNumberFormat="1" applyFont="1" applyFill="1" applyBorder="1" applyAlignment="1">
      <alignment wrapText="1"/>
    </xf>
    <xf numFmtId="0" fontId="1" fillId="2" borderId="5" xfId="0" applyFont="1" applyFill="1" applyBorder="1" applyAlignment="1">
      <alignment wrapText="1"/>
    </xf>
    <xf numFmtId="49" fontId="1" fillId="2" borderId="5" xfId="0" applyNumberFormat="1" applyFont="1" applyFill="1" applyBorder="1" applyAlignment="1"/>
    <xf numFmtId="0" fontId="1" fillId="2" borderId="5" xfId="0" applyFont="1" applyFill="1" applyBorder="1" applyAlignment="1"/>
    <xf numFmtId="49" fontId="7" fillId="3" borderId="5" xfId="0" applyNumberFormat="1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49" fontId="10" fillId="8" borderId="46" xfId="0" applyNumberFormat="1" applyFont="1" applyFill="1" applyBorder="1" applyAlignment="1">
      <alignment horizontal="center" vertical="center"/>
    </xf>
    <xf numFmtId="49" fontId="10" fillId="8" borderId="47" xfId="0" applyNumberFormat="1" applyFont="1" applyFill="1" applyBorder="1" applyAlignment="1">
      <alignment horizontal="center" vertical="center"/>
    </xf>
    <xf numFmtId="49" fontId="10" fillId="8" borderId="48" xfId="0" applyNumberFormat="1" applyFont="1" applyFill="1" applyBorder="1" applyAlignment="1">
      <alignment horizontal="center" vertical="center"/>
    </xf>
    <xf numFmtId="49" fontId="10" fillId="8" borderId="29" xfId="0" applyNumberFormat="1" applyFont="1" applyFill="1" applyBorder="1" applyAlignment="1">
      <alignment vertical="center"/>
    </xf>
    <xf numFmtId="0" fontId="8" fillId="8" borderId="30" xfId="0" applyFont="1" applyFill="1" applyBorder="1" applyAlignment="1">
      <alignment vertical="center"/>
    </xf>
  </cellXfs>
  <cellStyles count="2"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1019174</xdr:colOff>
      <xdr:row>0</xdr:row>
      <xdr:rowOff>161924</xdr:rowOff>
    </xdr:from>
    <xdr:to>
      <xdr:col>7</xdr:col>
      <xdr:colOff>9525</xdr:colOff>
      <xdr:row>7</xdr:row>
      <xdr:rowOff>74627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9174" y="161924"/>
          <a:ext cx="7343776" cy="124620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78"/>
  <sheetViews>
    <sheetView showGridLines="0" tabSelected="1" workbookViewId="0">
      <selection activeCell="J18" sqref="J18"/>
    </sheetView>
  </sheetViews>
  <sheetFormatPr baseColWidth="10" defaultColWidth="10.85546875" defaultRowHeight="11.25" customHeight="1" x14ac:dyDescent="0.25"/>
  <cols>
    <col min="1" max="1" width="15.5703125" style="1" customWidth="1"/>
    <col min="2" max="2" width="24.85546875" style="1" customWidth="1"/>
    <col min="3" max="3" width="17" style="1" customWidth="1"/>
    <col min="4" max="4" width="14.85546875" style="1" customWidth="1"/>
    <col min="5" max="5" width="17.140625" style="1" customWidth="1"/>
    <col min="6" max="6" width="18.7109375" style="1" customWidth="1"/>
    <col min="7" max="7" width="17.140625" style="19" customWidth="1"/>
    <col min="8" max="255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16"/>
    </row>
    <row r="2" spans="1:7" ht="15" customHeight="1" x14ac:dyDescent="0.25">
      <c r="A2" s="2"/>
      <c r="B2" s="2"/>
      <c r="C2" s="2"/>
      <c r="D2" s="2"/>
      <c r="E2" s="2"/>
      <c r="F2" s="2"/>
      <c r="G2" s="16"/>
    </row>
    <row r="3" spans="1:7" ht="15" customHeight="1" x14ac:dyDescent="0.25">
      <c r="A3" s="2"/>
      <c r="B3" s="2"/>
      <c r="C3" s="2"/>
      <c r="D3" s="2"/>
      <c r="E3" s="2"/>
      <c r="F3" s="2"/>
      <c r="G3" s="16"/>
    </row>
    <row r="4" spans="1:7" ht="15" customHeight="1" x14ac:dyDescent="0.25">
      <c r="A4" s="2"/>
      <c r="B4" s="2"/>
      <c r="C4" s="2"/>
      <c r="D4" s="2"/>
      <c r="E4" s="2"/>
      <c r="F4" s="2"/>
      <c r="G4" s="16"/>
    </row>
    <row r="5" spans="1:7" ht="15" customHeight="1" x14ac:dyDescent="0.25">
      <c r="A5" s="2"/>
      <c r="B5" s="2"/>
      <c r="C5" s="2"/>
      <c r="D5" s="2"/>
      <c r="E5" s="2"/>
      <c r="F5" s="2"/>
      <c r="G5" s="16"/>
    </row>
    <row r="6" spans="1:7" ht="15" customHeight="1" x14ac:dyDescent="0.25">
      <c r="A6" s="2"/>
      <c r="B6" s="2"/>
      <c r="C6" s="2"/>
      <c r="D6" s="2"/>
      <c r="E6" s="2"/>
      <c r="F6" s="2"/>
      <c r="G6" s="16"/>
    </row>
    <row r="7" spans="1:7" ht="15" customHeight="1" x14ac:dyDescent="0.25">
      <c r="A7" s="2"/>
      <c r="B7" s="2"/>
      <c r="C7" s="2"/>
      <c r="D7" s="2"/>
      <c r="E7" s="2"/>
      <c r="F7" s="2"/>
      <c r="G7" s="16"/>
    </row>
    <row r="8" spans="1:7" ht="15" customHeight="1" x14ac:dyDescent="0.25">
      <c r="A8" s="2"/>
      <c r="B8" s="144"/>
      <c r="C8" s="3"/>
      <c r="D8" s="2"/>
      <c r="E8" s="3"/>
      <c r="F8" s="3"/>
      <c r="G8" s="17"/>
    </row>
    <row r="9" spans="1:7" ht="12" customHeight="1" x14ac:dyDescent="0.25">
      <c r="A9" s="11"/>
      <c r="B9" s="146" t="s">
        <v>0</v>
      </c>
      <c r="C9" s="141" t="s">
        <v>1</v>
      </c>
      <c r="D9" s="36"/>
      <c r="E9" s="155" t="s">
        <v>2</v>
      </c>
      <c r="F9" s="156"/>
      <c r="G9" s="22">
        <v>432</v>
      </c>
    </row>
    <row r="10" spans="1:7" ht="18" customHeight="1" x14ac:dyDescent="0.25">
      <c r="A10" s="11"/>
      <c r="B10" s="147" t="s">
        <v>3</v>
      </c>
      <c r="C10" s="142" t="s">
        <v>75</v>
      </c>
      <c r="D10" s="36"/>
      <c r="E10" s="157" t="s">
        <v>4</v>
      </c>
      <c r="F10" s="158"/>
      <c r="G10" s="5" t="s">
        <v>80</v>
      </c>
    </row>
    <row r="11" spans="1:7" ht="18" customHeight="1" x14ac:dyDescent="0.25">
      <c r="A11" s="11"/>
      <c r="B11" s="147" t="s">
        <v>5</v>
      </c>
      <c r="C11" s="141" t="s">
        <v>76</v>
      </c>
      <c r="D11" s="36"/>
      <c r="E11" s="157" t="s">
        <v>6</v>
      </c>
      <c r="F11" s="158"/>
      <c r="G11" s="18">
        <v>15000</v>
      </c>
    </row>
    <row r="12" spans="1:7" ht="11.25" customHeight="1" x14ac:dyDescent="0.25">
      <c r="A12" s="11"/>
      <c r="B12" s="147" t="s">
        <v>7</v>
      </c>
      <c r="C12" s="143" t="s">
        <v>77</v>
      </c>
      <c r="D12" s="36"/>
      <c r="E12" s="28" t="s">
        <v>8</v>
      </c>
      <c r="F12" s="29"/>
      <c r="G12" s="12">
        <f>G9*G11</f>
        <v>6480000</v>
      </c>
    </row>
    <row r="13" spans="1:7" ht="11.25" customHeight="1" x14ac:dyDescent="0.25">
      <c r="A13" s="11"/>
      <c r="B13" s="147" t="s">
        <v>9</v>
      </c>
      <c r="C13" s="141" t="s">
        <v>74</v>
      </c>
      <c r="D13" s="36"/>
      <c r="E13" s="157" t="s">
        <v>10</v>
      </c>
      <c r="F13" s="158"/>
      <c r="G13" s="5" t="s">
        <v>11</v>
      </c>
    </row>
    <row r="14" spans="1:7" ht="13.5" customHeight="1" x14ac:dyDescent="0.25">
      <c r="A14" s="11"/>
      <c r="B14" s="147" t="s">
        <v>12</v>
      </c>
      <c r="C14" s="141" t="s">
        <v>78</v>
      </c>
      <c r="D14" s="36"/>
      <c r="E14" s="157" t="s">
        <v>13</v>
      </c>
      <c r="F14" s="158"/>
      <c r="G14" s="5" t="s">
        <v>81</v>
      </c>
    </row>
    <row r="15" spans="1:7" ht="25.5" customHeight="1" x14ac:dyDescent="0.25">
      <c r="A15" s="11"/>
      <c r="B15" s="147" t="s">
        <v>14</v>
      </c>
      <c r="C15" s="154" t="s">
        <v>79</v>
      </c>
      <c r="D15" s="36"/>
      <c r="E15" s="159" t="s">
        <v>15</v>
      </c>
      <c r="F15" s="160"/>
      <c r="G15" s="6" t="s">
        <v>16</v>
      </c>
    </row>
    <row r="16" spans="1:7" ht="12" customHeight="1" x14ac:dyDescent="0.25">
      <c r="A16" s="2"/>
      <c r="B16" s="145"/>
      <c r="C16" s="37"/>
      <c r="D16" s="38"/>
      <c r="E16" s="39"/>
      <c r="F16" s="39"/>
      <c r="G16" s="40"/>
    </row>
    <row r="17" spans="1:255" ht="12" customHeight="1" x14ac:dyDescent="0.25">
      <c r="A17" s="7"/>
      <c r="B17" s="161" t="s">
        <v>17</v>
      </c>
      <c r="C17" s="162"/>
      <c r="D17" s="162"/>
      <c r="E17" s="162"/>
      <c r="F17" s="162"/>
      <c r="G17" s="162"/>
    </row>
    <row r="18" spans="1:255" ht="12" customHeight="1" x14ac:dyDescent="0.25">
      <c r="A18" s="2"/>
      <c r="B18" s="41"/>
      <c r="C18" s="42"/>
      <c r="D18" s="42"/>
      <c r="E18" s="42"/>
      <c r="F18" s="43"/>
      <c r="G18" s="44"/>
    </row>
    <row r="19" spans="1:255" ht="12" customHeight="1" x14ac:dyDescent="0.25">
      <c r="A19" s="4"/>
      <c r="B19" s="45" t="s">
        <v>18</v>
      </c>
      <c r="C19" s="46"/>
      <c r="D19" s="47"/>
      <c r="E19" s="47"/>
      <c r="F19" s="47"/>
      <c r="G19" s="48"/>
    </row>
    <row r="20" spans="1:255" ht="24" customHeight="1" x14ac:dyDescent="0.25">
      <c r="A20" s="7"/>
      <c r="B20" s="49" t="s">
        <v>19</v>
      </c>
      <c r="C20" s="49" t="s">
        <v>20</v>
      </c>
      <c r="D20" s="49" t="s">
        <v>21</v>
      </c>
      <c r="E20" s="49" t="s">
        <v>22</v>
      </c>
      <c r="F20" s="49" t="s">
        <v>23</v>
      </c>
      <c r="G20" s="49" t="s">
        <v>24</v>
      </c>
    </row>
    <row r="21" spans="1:255" s="27" customFormat="1" ht="21" customHeight="1" x14ac:dyDescent="0.25">
      <c r="A21" s="24"/>
      <c r="B21" s="25" t="s">
        <v>25</v>
      </c>
      <c r="C21" s="23" t="s">
        <v>26</v>
      </c>
      <c r="D21" s="113">
        <v>64</v>
      </c>
      <c r="E21" s="20" t="s">
        <v>27</v>
      </c>
      <c r="F21" s="30">
        <v>20000</v>
      </c>
      <c r="G21" s="30">
        <f>D21*F21</f>
        <v>1280000</v>
      </c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AK21" s="26"/>
      <c r="AL21" s="26"/>
      <c r="AM21" s="26"/>
      <c r="AN21" s="26"/>
      <c r="AO21" s="26"/>
      <c r="AP21" s="26"/>
      <c r="AQ21" s="26"/>
      <c r="AR21" s="26"/>
      <c r="AS21" s="26"/>
      <c r="AT21" s="26"/>
      <c r="AU21" s="26"/>
      <c r="AV21" s="26"/>
      <c r="AW21" s="26"/>
      <c r="AX21" s="26"/>
      <c r="AY21" s="26"/>
      <c r="AZ21" s="26"/>
      <c r="BA21" s="26"/>
      <c r="BB21" s="26"/>
      <c r="BC21" s="26"/>
      <c r="BD21" s="26"/>
      <c r="BE21" s="26"/>
      <c r="BF21" s="26"/>
      <c r="BG21" s="26"/>
      <c r="BH21" s="26"/>
      <c r="BI21" s="26"/>
      <c r="BJ21" s="26"/>
      <c r="BK21" s="26"/>
      <c r="BL21" s="26"/>
      <c r="BM21" s="26"/>
      <c r="BN21" s="26"/>
      <c r="BO21" s="26"/>
      <c r="BP21" s="26"/>
      <c r="BQ21" s="26"/>
      <c r="BR21" s="26"/>
      <c r="BS21" s="26"/>
      <c r="BT21" s="26"/>
      <c r="BU21" s="26"/>
      <c r="BV21" s="26"/>
      <c r="BW21" s="26"/>
      <c r="BX21" s="26"/>
      <c r="BY21" s="26"/>
      <c r="BZ21" s="26"/>
      <c r="CA21" s="26"/>
      <c r="CB21" s="26"/>
      <c r="CC21" s="26"/>
      <c r="CD21" s="26"/>
      <c r="CE21" s="26"/>
      <c r="CF21" s="26"/>
      <c r="CG21" s="26"/>
      <c r="CH21" s="26"/>
      <c r="CI21" s="26"/>
      <c r="CJ21" s="26"/>
      <c r="CK21" s="26"/>
      <c r="CL21" s="26"/>
      <c r="CM21" s="26"/>
      <c r="CN21" s="26"/>
      <c r="CO21" s="26"/>
      <c r="CP21" s="26"/>
      <c r="CQ21" s="26"/>
      <c r="CR21" s="26"/>
      <c r="CS21" s="26"/>
      <c r="CT21" s="26"/>
      <c r="CU21" s="26"/>
      <c r="CV21" s="26"/>
      <c r="CW21" s="26"/>
      <c r="CX21" s="26"/>
      <c r="CY21" s="26"/>
      <c r="CZ21" s="26"/>
      <c r="DA21" s="26"/>
      <c r="DB21" s="26"/>
      <c r="DC21" s="26"/>
      <c r="DD21" s="26"/>
      <c r="DE21" s="26"/>
      <c r="DF21" s="26"/>
      <c r="DG21" s="26"/>
      <c r="DH21" s="26"/>
      <c r="DI21" s="26"/>
      <c r="DJ21" s="26"/>
      <c r="DK21" s="26"/>
      <c r="DL21" s="26"/>
      <c r="DM21" s="26"/>
      <c r="DN21" s="26"/>
      <c r="DO21" s="26"/>
      <c r="DP21" s="26"/>
      <c r="DQ21" s="26"/>
      <c r="DR21" s="26"/>
      <c r="DS21" s="26"/>
      <c r="DT21" s="26"/>
      <c r="DU21" s="26"/>
      <c r="DV21" s="26"/>
      <c r="DW21" s="26"/>
      <c r="DX21" s="26"/>
      <c r="DY21" s="26"/>
      <c r="DZ21" s="26"/>
      <c r="EA21" s="26"/>
      <c r="EB21" s="26"/>
      <c r="EC21" s="26"/>
      <c r="ED21" s="26"/>
      <c r="EE21" s="26"/>
      <c r="EF21" s="26"/>
      <c r="EG21" s="26"/>
      <c r="EH21" s="26"/>
      <c r="EI21" s="26"/>
      <c r="EJ21" s="26"/>
      <c r="EK21" s="26"/>
      <c r="EL21" s="26"/>
      <c r="EM21" s="26"/>
      <c r="EN21" s="26"/>
      <c r="EO21" s="26"/>
      <c r="EP21" s="26"/>
      <c r="EQ21" s="26"/>
      <c r="ER21" s="26"/>
      <c r="ES21" s="26"/>
      <c r="ET21" s="26"/>
      <c r="EU21" s="26"/>
      <c r="EV21" s="26"/>
      <c r="EW21" s="26"/>
      <c r="EX21" s="26"/>
      <c r="EY21" s="26"/>
      <c r="EZ21" s="26"/>
      <c r="FA21" s="26"/>
      <c r="FB21" s="26"/>
      <c r="FC21" s="26"/>
      <c r="FD21" s="26"/>
      <c r="FE21" s="26"/>
      <c r="FF21" s="26"/>
      <c r="FG21" s="26"/>
      <c r="FH21" s="26"/>
      <c r="FI21" s="26"/>
      <c r="FJ21" s="26"/>
      <c r="FK21" s="26"/>
      <c r="FL21" s="26"/>
      <c r="FM21" s="26"/>
      <c r="FN21" s="26"/>
      <c r="FO21" s="26"/>
      <c r="FP21" s="26"/>
      <c r="FQ21" s="26"/>
      <c r="FR21" s="26"/>
      <c r="FS21" s="26"/>
      <c r="FT21" s="26"/>
      <c r="FU21" s="26"/>
      <c r="FV21" s="26"/>
      <c r="FW21" s="26"/>
      <c r="FX21" s="26"/>
      <c r="FY21" s="26"/>
      <c r="FZ21" s="26"/>
      <c r="GA21" s="26"/>
      <c r="GB21" s="26"/>
      <c r="GC21" s="26"/>
      <c r="GD21" s="26"/>
      <c r="GE21" s="26"/>
      <c r="GF21" s="26"/>
      <c r="GG21" s="26"/>
      <c r="GH21" s="26"/>
      <c r="GI21" s="26"/>
      <c r="GJ21" s="26"/>
      <c r="GK21" s="26"/>
      <c r="GL21" s="26"/>
      <c r="GM21" s="26"/>
      <c r="GN21" s="26"/>
      <c r="GO21" s="26"/>
      <c r="GP21" s="26"/>
      <c r="GQ21" s="26"/>
      <c r="GR21" s="26"/>
      <c r="GS21" s="26"/>
      <c r="GT21" s="26"/>
      <c r="GU21" s="26"/>
      <c r="GV21" s="26"/>
      <c r="GW21" s="26"/>
      <c r="GX21" s="26"/>
      <c r="GY21" s="26"/>
      <c r="GZ21" s="26"/>
      <c r="HA21" s="26"/>
      <c r="HB21" s="26"/>
      <c r="HC21" s="26"/>
      <c r="HD21" s="26"/>
      <c r="HE21" s="26"/>
      <c r="HF21" s="26"/>
      <c r="HG21" s="26"/>
      <c r="HH21" s="26"/>
      <c r="HI21" s="26"/>
      <c r="HJ21" s="26"/>
      <c r="HK21" s="26"/>
      <c r="HL21" s="26"/>
      <c r="HM21" s="26"/>
      <c r="HN21" s="26"/>
      <c r="HO21" s="26"/>
      <c r="HP21" s="26"/>
      <c r="HQ21" s="26"/>
      <c r="HR21" s="26"/>
      <c r="HS21" s="26"/>
      <c r="HT21" s="26"/>
      <c r="HU21" s="26"/>
      <c r="HV21" s="26"/>
      <c r="HW21" s="26"/>
      <c r="HX21" s="26"/>
      <c r="HY21" s="26"/>
      <c r="HZ21" s="26"/>
      <c r="IA21" s="26"/>
      <c r="IB21" s="26"/>
      <c r="IC21" s="26"/>
      <c r="ID21" s="26"/>
      <c r="IE21" s="26"/>
      <c r="IF21" s="26"/>
      <c r="IG21" s="26"/>
      <c r="IH21" s="26"/>
      <c r="II21" s="26"/>
      <c r="IJ21" s="26"/>
      <c r="IK21" s="26"/>
      <c r="IL21" s="26"/>
      <c r="IM21" s="26"/>
      <c r="IN21" s="26"/>
      <c r="IO21" s="26"/>
      <c r="IP21" s="26"/>
      <c r="IQ21" s="26"/>
      <c r="IR21" s="26"/>
      <c r="IS21" s="26"/>
      <c r="IT21" s="26"/>
      <c r="IU21" s="26"/>
    </row>
    <row r="22" spans="1:255" ht="12.75" customHeight="1" x14ac:dyDescent="0.25">
      <c r="A22" s="7"/>
      <c r="B22" s="9" t="s">
        <v>28</v>
      </c>
      <c r="C22" s="10"/>
      <c r="D22" s="31"/>
      <c r="E22" s="31"/>
      <c r="F22" s="31"/>
      <c r="G22" s="32">
        <f>SUM(G21:G21)</f>
        <v>1280000</v>
      </c>
    </row>
    <row r="23" spans="1:255" ht="12" customHeight="1" x14ac:dyDescent="0.25">
      <c r="A23" s="2"/>
      <c r="B23" s="41"/>
      <c r="C23" s="43"/>
      <c r="D23" s="43"/>
      <c r="E23" s="43"/>
      <c r="F23" s="50"/>
      <c r="G23" s="51"/>
    </row>
    <row r="24" spans="1:255" ht="12" customHeight="1" x14ac:dyDescent="0.25">
      <c r="A24" s="4"/>
      <c r="B24" s="52" t="s">
        <v>29</v>
      </c>
      <c r="C24" s="53"/>
      <c r="D24" s="54"/>
      <c r="E24" s="54"/>
      <c r="F24" s="55"/>
      <c r="G24" s="56"/>
    </row>
    <row r="25" spans="1:255" ht="24" customHeight="1" x14ac:dyDescent="0.25">
      <c r="A25" s="4"/>
      <c r="B25" s="128" t="s">
        <v>19</v>
      </c>
      <c r="C25" s="129" t="s">
        <v>20</v>
      </c>
      <c r="D25" s="129" t="s">
        <v>21</v>
      </c>
      <c r="E25" s="128" t="s">
        <v>30</v>
      </c>
      <c r="F25" s="129" t="s">
        <v>23</v>
      </c>
      <c r="G25" s="128" t="s">
        <v>24</v>
      </c>
    </row>
    <row r="26" spans="1:255" ht="12" customHeight="1" x14ac:dyDescent="0.25">
      <c r="A26" s="4"/>
      <c r="B26" s="130"/>
      <c r="C26" s="130" t="s">
        <v>30</v>
      </c>
      <c r="D26" s="130" t="s">
        <v>30</v>
      </c>
      <c r="E26" s="130" t="s">
        <v>30</v>
      </c>
      <c r="F26" s="131" t="s">
        <v>30</v>
      </c>
      <c r="G26" s="131"/>
    </row>
    <row r="27" spans="1:255" ht="12" customHeight="1" x14ac:dyDescent="0.25">
      <c r="A27" s="4"/>
      <c r="B27" s="132" t="s">
        <v>31</v>
      </c>
      <c r="C27" s="133"/>
      <c r="D27" s="133"/>
      <c r="E27" s="133"/>
      <c r="F27" s="133"/>
      <c r="G27" s="134"/>
    </row>
    <row r="28" spans="1:255" ht="12" customHeight="1" x14ac:dyDescent="0.25">
      <c r="A28" s="127"/>
      <c r="B28" s="135"/>
      <c r="C28" s="136"/>
      <c r="D28" s="136"/>
      <c r="E28" s="136"/>
      <c r="F28" s="136"/>
      <c r="G28" s="137"/>
    </row>
    <row r="29" spans="1:255" ht="12" customHeight="1" x14ac:dyDescent="0.25">
      <c r="A29" s="127"/>
      <c r="B29" s="138" t="s">
        <v>32</v>
      </c>
      <c r="C29" s="139"/>
      <c r="D29" s="140"/>
      <c r="E29" s="140"/>
      <c r="F29" s="140"/>
      <c r="G29" s="140"/>
    </row>
    <row r="30" spans="1:255" ht="12" customHeight="1" x14ac:dyDescent="0.25">
      <c r="A30" s="127"/>
      <c r="B30" s="128" t="s">
        <v>19</v>
      </c>
      <c r="C30" s="129" t="s">
        <v>20</v>
      </c>
      <c r="D30" s="129" t="s">
        <v>21</v>
      </c>
      <c r="E30" s="128" t="s">
        <v>30</v>
      </c>
      <c r="F30" s="129" t="s">
        <v>23</v>
      </c>
      <c r="G30" s="128" t="s">
        <v>24</v>
      </c>
    </row>
    <row r="31" spans="1:255" ht="12" customHeight="1" x14ac:dyDescent="0.25">
      <c r="A31" s="127"/>
      <c r="B31" s="130"/>
      <c r="C31" s="130" t="s">
        <v>30</v>
      </c>
      <c r="D31" s="130" t="s">
        <v>30</v>
      </c>
      <c r="E31" s="130" t="s">
        <v>30</v>
      </c>
      <c r="F31" s="131" t="s">
        <v>30</v>
      </c>
      <c r="G31" s="131"/>
    </row>
    <row r="32" spans="1:255" ht="12" customHeight="1" x14ac:dyDescent="0.25">
      <c r="A32" s="127"/>
      <c r="B32" s="132" t="s">
        <v>31</v>
      </c>
      <c r="C32" s="133"/>
      <c r="D32" s="133"/>
      <c r="E32" s="133"/>
      <c r="F32" s="133"/>
      <c r="G32" s="134"/>
    </row>
    <row r="33" spans="1:9" ht="12" customHeight="1" x14ac:dyDescent="0.25">
      <c r="A33" s="2"/>
      <c r="B33" s="57"/>
      <c r="C33" s="58"/>
      <c r="D33" s="58"/>
      <c r="E33" s="58"/>
      <c r="F33" s="59"/>
      <c r="G33" s="60"/>
    </row>
    <row r="34" spans="1:9" ht="12" customHeight="1" x14ac:dyDescent="0.25">
      <c r="A34" s="4"/>
      <c r="B34" s="52" t="s">
        <v>33</v>
      </c>
      <c r="C34" s="53"/>
      <c r="D34" s="54"/>
      <c r="E34" s="54"/>
      <c r="F34" s="55"/>
      <c r="G34" s="56"/>
    </row>
    <row r="35" spans="1:9" ht="24" customHeight="1" x14ac:dyDescent="0.25">
      <c r="A35" s="4"/>
      <c r="B35" s="70" t="s">
        <v>34</v>
      </c>
      <c r="C35" s="70" t="s">
        <v>35</v>
      </c>
      <c r="D35" s="70" t="s">
        <v>36</v>
      </c>
      <c r="E35" s="70" t="s">
        <v>22</v>
      </c>
      <c r="F35" s="61" t="s">
        <v>23</v>
      </c>
      <c r="G35" s="70" t="s">
        <v>24</v>
      </c>
    </row>
    <row r="36" spans="1:9" ht="24" customHeight="1" x14ac:dyDescent="0.25">
      <c r="A36" s="11"/>
      <c r="B36" s="148"/>
      <c r="C36" s="148"/>
      <c r="D36" s="148"/>
      <c r="E36" s="148"/>
      <c r="F36" s="149"/>
      <c r="G36" s="148"/>
    </row>
    <row r="37" spans="1:9" ht="13.5" customHeight="1" x14ac:dyDescent="0.25">
      <c r="A37" s="11"/>
      <c r="B37" s="62" t="s">
        <v>37</v>
      </c>
      <c r="C37" s="63"/>
      <c r="D37" s="63"/>
      <c r="E37" s="63"/>
      <c r="F37" s="63"/>
      <c r="G37" s="64"/>
    </row>
    <row r="38" spans="1:9" ht="12" customHeight="1" x14ac:dyDescent="0.25">
      <c r="A38" s="2"/>
      <c r="B38" s="65"/>
      <c r="C38" s="66"/>
      <c r="D38" s="66"/>
      <c r="E38" s="67"/>
      <c r="F38" s="68"/>
      <c r="G38" s="69"/>
    </row>
    <row r="39" spans="1:9" ht="12" customHeight="1" x14ac:dyDescent="0.25">
      <c r="A39" s="4"/>
      <c r="B39" s="52" t="s">
        <v>38</v>
      </c>
      <c r="C39" s="53"/>
      <c r="D39" s="54"/>
      <c r="E39" s="54"/>
      <c r="F39" s="55"/>
      <c r="G39" s="56"/>
    </row>
    <row r="40" spans="1:9" ht="24" customHeight="1" x14ac:dyDescent="0.25">
      <c r="A40" s="4"/>
      <c r="B40" s="70" t="s">
        <v>39</v>
      </c>
      <c r="C40" s="61" t="s">
        <v>35</v>
      </c>
      <c r="D40" s="61" t="s">
        <v>36</v>
      </c>
      <c r="E40" s="70" t="s">
        <v>22</v>
      </c>
      <c r="F40" s="61" t="s">
        <v>23</v>
      </c>
      <c r="G40" s="70" t="s">
        <v>24</v>
      </c>
    </row>
    <row r="41" spans="1:9" ht="16.5" customHeight="1" x14ac:dyDescent="0.25">
      <c r="A41" s="11"/>
      <c r="B41" s="71" t="s">
        <v>40</v>
      </c>
      <c r="C41" s="14" t="s">
        <v>41</v>
      </c>
      <c r="D41" s="14">
        <v>1</v>
      </c>
      <c r="E41" s="13" t="s">
        <v>42</v>
      </c>
      <c r="F41" s="152">
        <v>282300</v>
      </c>
      <c r="G41" s="34">
        <f>D41*F41</f>
        <v>282300</v>
      </c>
    </row>
    <row r="42" spans="1:9" ht="16.5" customHeight="1" x14ac:dyDescent="0.25">
      <c r="A42" s="11"/>
      <c r="B42" s="126" t="s">
        <v>43</v>
      </c>
      <c r="C42" s="8" t="s">
        <v>41</v>
      </c>
      <c r="D42" s="150">
        <v>1</v>
      </c>
      <c r="E42" s="8" t="s">
        <v>27</v>
      </c>
      <c r="F42" s="153">
        <v>176500</v>
      </c>
      <c r="G42" s="33">
        <f>D42*F42</f>
        <v>176500</v>
      </c>
    </row>
    <row r="43" spans="1:9" ht="16.5" customHeight="1" x14ac:dyDescent="0.25">
      <c r="A43" s="11"/>
      <c r="B43" s="126" t="s">
        <v>44</v>
      </c>
      <c r="C43" s="8" t="s">
        <v>41</v>
      </c>
      <c r="D43" s="150">
        <v>1</v>
      </c>
      <c r="E43" s="8" t="s">
        <v>27</v>
      </c>
      <c r="F43" s="153">
        <v>205800</v>
      </c>
      <c r="G43" s="33">
        <f t="shared" ref="G43:G45" si="0">D43*F43</f>
        <v>205800</v>
      </c>
    </row>
    <row r="44" spans="1:9" ht="16.5" customHeight="1" x14ac:dyDescent="0.25">
      <c r="A44" s="11"/>
      <c r="B44" s="15" t="s">
        <v>45</v>
      </c>
      <c r="C44" s="14" t="s">
        <v>41</v>
      </c>
      <c r="D44" s="14">
        <v>432</v>
      </c>
      <c r="E44" s="14" t="s">
        <v>27</v>
      </c>
      <c r="F44" s="152">
        <v>3000</v>
      </c>
      <c r="G44" s="34">
        <f t="shared" si="0"/>
        <v>1296000</v>
      </c>
    </row>
    <row r="45" spans="1:9" ht="16.5" customHeight="1" x14ac:dyDescent="0.25">
      <c r="A45" s="11"/>
      <c r="B45" s="15" t="s">
        <v>46</v>
      </c>
      <c r="C45" s="13" t="s">
        <v>41</v>
      </c>
      <c r="D45" s="151">
        <v>432</v>
      </c>
      <c r="E45" s="13" t="s">
        <v>27</v>
      </c>
      <c r="F45" s="152">
        <v>1000</v>
      </c>
      <c r="G45" s="34">
        <f t="shared" si="0"/>
        <v>432000</v>
      </c>
    </row>
    <row r="46" spans="1:9" ht="13.5" customHeight="1" x14ac:dyDescent="0.25">
      <c r="A46" s="4"/>
      <c r="B46" s="72" t="s">
        <v>47</v>
      </c>
      <c r="C46" s="73"/>
      <c r="D46" s="74"/>
      <c r="E46" s="74"/>
      <c r="F46" s="74"/>
      <c r="G46" s="75">
        <f>SUM(G41:G45)</f>
        <v>2392600</v>
      </c>
      <c r="I46" s="21"/>
    </row>
    <row r="47" spans="1:9" ht="12" customHeight="1" x14ac:dyDescent="0.25">
      <c r="A47" s="2"/>
      <c r="B47" s="76"/>
      <c r="C47" s="76"/>
      <c r="D47" s="76"/>
      <c r="E47" s="76"/>
      <c r="F47" s="77"/>
      <c r="G47" s="78"/>
    </row>
    <row r="48" spans="1:9" ht="12" customHeight="1" x14ac:dyDescent="0.25">
      <c r="A48" s="11"/>
      <c r="B48" s="116" t="s">
        <v>48</v>
      </c>
      <c r="C48" s="117"/>
      <c r="D48" s="117"/>
      <c r="E48" s="117"/>
      <c r="F48" s="117"/>
      <c r="G48" s="118">
        <f>G22+G27+G32+G37+G46</f>
        <v>3672600</v>
      </c>
    </row>
    <row r="49" spans="1:7" ht="12" customHeight="1" x14ac:dyDescent="0.25">
      <c r="A49" s="11"/>
      <c r="B49" s="119" t="s">
        <v>49</v>
      </c>
      <c r="C49" s="115"/>
      <c r="D49" s="115"/>
      <c r="E49" s="115"/>
      <c r="F49" s="115"/>
      <c r="G49" s="120">
        <f>G48*0.05</f>
        <v>183630</v>
      </c>
    </row>
    <row r="50" spans="1:7" ht="12" customHeight="1" x14ac:dyDescent="0.25">
      <c r="A50" s="11"/>
      <c r="B50" s="121" t="s">
        <v>50</v>
      </c>
      <c r="C50" s="114"/>
      <c r="D50" s="114"/>
      <c r="E50" s="114"/>
      <c r="F50" s="114"/>
      <c r="G50" s="122">
        <f>G49+G48</f>
        <v>3856230</v>
      </c>
    </row>
    <row r="51" spans="1:7" ht="12" customHeight="1" x14ac:dyDescent="0.25">
      <c r="A51" s="11"/>
      <c r="B51" s="119" t="s">
        <v>51</v>
      </c>
      <c r="C51" s="115"/>
      <c r="D51" s="115"/>
      <c r="E51" s="115"/>
      <c r="F51" s="115"/>
      <c r="G51" s="120">
        <f>G12</f>
        <v>6480000</v>
      </c>
    </row>
    <row r="52" spans="1:7" ht="12" customHeight="1" x14ac:dyDescent="0.25">
      <c r="A52" s="11"/>
      <c r="B52" s="123" t="s">
        <v>52</v>
      </c>
      <c r="C52" s="124"/>
      <c r="D52" s="124"/>
      <c r="E52" s="124"/>
      <c r="F52" s="124"/>
      <c r="G52" s="125">
        <f>G51-G50</f>
        <v>2623770</v>
      </c>
    </row>
    <row r="53" spans="1:7" ht="12" customHeight="1" x14ac:dyDescent="0.25">
      <c r="A53" s="11"/>
      <c r="B53" s="79" t="s">
        <v>53</v>
      </c>
      <c r="C53" s="80"/>
      <c r="D53" s="80"/>
      <c r="E53" s="80"/>
      <c r="F53" s="80"/>
      <c r="G53" s="81"/>
    </row>
    <row r="54" spans="1:7" ht="12.75" customHeight="1" thickBot="1" x14ac:dyDescent="0.3">
      <c r="A54" s="11"/>
      <c r="B54" s="82"/>
      <c r="C54" s="80"/>
      <c r="D54" s="80"/>
      <c r="E54" s="80"/>
      <c r="F54" s="80"/>
      <c r="G54" s="81"/>
    </row>
    <row r="55" spans="1:7" ht="12" customHeight="1" x14ac:dyDescent="0.25">
      <c r="A55" s="11"/>
      <c r="B55" s="83" t="s">
        <v>54</v>
      </c>
      <c r="C55" s="84"/>
      <c r="D55" s="84"/>
      <c r="E55" s="84"/>
      <c r="F55" s="85"/>
      <c r="G55" s="81"/>
    </row>
    <row r="56" spans="1:7" ht="12" customHeight="1" x14ac:dyDescent="0.25">
      <c r="A56" s="11"/>
      <c r="B56" s="86" t="s">
        <v>55</v>
      </c>
      <c r="C56" s="87"/>
      <c r="D56" s="87"/>
      <c r="E56" s="87"/>
      <c r="F56" s="88"/>
      <c r="G56" s="81"/>
    </row>
    <row r="57" spans="1:7" ht="12" customHeight="1" x14ac:dyDescent="0.25">
      <c r="A57" s="11"/>
      <c r="B57" s="86" t="s">
        <v>56</v>
      </c>
      <c r="C57" s="87"/>
      <c r="D57" s="87"/>
      <c r="E57" s="87"/>
      <c r="F57" s="88"/>
      <c r="G57" s="81"/>
    </row>
    <row r="58" spans="1:7" ht="12" customHeight="1" x14ac:dyDescent="0.25">
      <c r="A58" s="11"/>
      <c r="B58" s="86" t="s">
        <v>57</v>
      </c>
      <c r="C58" s="87"/>
      <c r="D58" s="87"/>
      <c r="E58" s="87"/>
      <c r="F58" s="88"/>
      <c r="G58" s="81"/>
    </row>
    <row r="59" spans="1:7" ht="12" customHeight="1" x14ac:dyDescent="0.25">
      <c r="A59" s="11"/>
      <c r="B59" s="86" t="s">
        <v>58</v>
      </c>
      <c r="C59" s="87"/>
      <c r="D59" s="87"/>
      <c r="E59" s="87"/>
      <c r="F59" s="88"/>
      <c r="G59" s="81"/>
    </row>
    <row r="60" spans="1:7" ht="12" customHeight="1" x14ac:dyDescent="0.25">
      <c r="A60" s="11"/>
      <c r="B60" s="86" t="s">
        <v>59</v>
      </c>
      <c r="C60" s="87"/>
      <c r="D60" s="87"/>
      <c r="E60" s="87"/>
      <c r="F60" s="88"/>
      <c r="G60" s="81"/>
    </row>
    <row r="61" spans="1:7" ht="12.75" customHeight="1" thickBot="1" x14ac:dyDescent="0.3">
      <c r="A61" s="11"/>
      <c r="B61" s="89" t="s">
        <v>60</v>
      </c>
      <c r="C61" s="90"/>
      <c r="D61" s="90"/>
      <c r="E61" s="90"/>
      <c r="F61" s="91"/>
      <c r="G61" s="81"/>
    </row>
    <row r="62" spans="1:7" ht="12.75" customHeight="1" x14ac:dyDescent="0.25">
      <c r="A62" s="11"/>
      <c r="B62" s="82"/>
      <c r="C62" s="87"/>
      <c r="D62" s="87"/>
      <c r="E62" s="87"/>
      <c r="F62" s="87"/>
      <c r="G62" s="81"/>
    </row>
    <row r="63" spans="1:7" ht="15" customHeight="1" thickBot="1" x14ac:dyDescent="0.3">
      <c r="A63" s="11"/>
      <c r="B63" s="166" t="s">
        <v>61</v>
      </c>
      <c r="C63" s="167"/>
      <c r="D63" s="92"/>
      <c r="E63" s="93"/>
      <c r="F63" s="93"/>
      <c r="G63" s="81"/>
    </row>
    <row r="64" spans="1:7" ht="12" customHeight="1" x14ac:dyDescent="0.25">
      <c r="A64" s="11"/>
      <c r="B64" s="94" t="s">
        <v>39</v>
      </c>
      <c r="C64" s="95" t="s">
        <v>62</v>
      </c>
      <c r="D64" s="96" t="s">
        <v>63</v>
      </c>
      <c r="E64" s="93"/>
      <c r="F64" s="93"/>
      <c r="G64" s="81"/>
    </row>
    <row r="65" spans="1:7" ht="12" customHeight="1" x14ac:dyDescent="0.25">
      <c r="A65" s="11"/>
      <c r="B65" s="97" t="s">
        <v>64</v>
      </c>
      <c r="C65" s="98">
        <f>G22</f>
        <v>1280000</v>
      </c>
      <c r="D65" s="99">
        <f>(C65/C71)</f>
        <v>0.33193040871524782</v>
      </c>
      <c r="E65" s="93"/>
      <c r="F65" s="93"/>
      <c r="G65" s="81"/>
    </row>
    <row r="66" spans="1:7" ht="12" customHeight="1" x14ac:dyDescent="0.25">
      <c r="A66" s="11"/>
      <c r="B66" s="97" t="s">
        <v>65</v>
      </c>
      <c r="C66" s="98">
        <f>G27</f>
        <v>0</v>
      </c>
      <c r="D66" s="99">
        <v>0</v>
      </c>
      <c r="E66" s="93"/>
      <c r="F66" s="93"/>
      <c r="G66" s="81"/>
    </row>
    <row r="67" spans="1:7" ht="12" customHeight="1" x14ac:dyDescent="0.25">
      <c r="A67" s="11"/>
      <c r="B67" s="97" t="s">
        <v>66</v>
      </c>
      <c r="C67" s="98">
        <f>G32</f>
        <v>0</v>
      </c>
      <c r="D67" s="99">
        <f>(C67/C71)</f>
        <v>0</v>
      </c>
      <c r="E67" s="93"/>
      <c r="F67" s="93"/>
      <c r="G67" s="81"/>
    </row>
    <row r="68" spans="1:7" ht="12" customHeight="1" x14ac:dyDescent="0.25">
      <c r="A68" s="11"/>
      <c r="B68" s="97" t="s">
        <v>34</v>
      </c>
      <c r="C68" s="98">
        <f>G37</f>
        <v>0</v>
      </c>
      <c r="D68" s="99">
        <f>(C68/C71)</f>
        <v>0</v>
      </c>
      <c r="E68" s="93"/>
      <c r="F68" s="93"/>
      <c r="G68" s="81"/>
    </row>
    <row r="69" spans="1:7" ht="12" customHeight="1" x14ac:dyDescent="0.25">
      <c r="A69" s="11"/>
      <c r="B69" s="97" t="s">
        <v>67</v>
      </c>
      <c r="C69" s="100">
        <f>G46</f>
        <v>2392600</v>
      </c>
      <c r="D69" s="99">
        <f>(C69/C71)</f>
        <v>0.62045054366570462</v>
      </c>
      <c r="E69" s="101"/>
      <c r="F69" s="101"/>
      <c r="G69" s="81"/>
    </row>
    <row r="70" spans="1:7" ht="12" customHeight="1" x14ac:dyDescent="0.25">
      <c r="A70" s="11"/>
      <c r="B70" s="97" t="s">
        <v>68</v>
      </c>
      <c r="C70" s="100">
        <f>G49</f>
        <v>183630</v>
      </c>
      <c r="D70" s="99">
        <f>(C70/C71)</f>
        <v>4.7619047619047616E-2</v>
      </c>
      <c r="E70" s="101"/>
      <c r="F70" s="101"/>
      <c r="G70" s="81"/>
    </row>
    <row r="71" spans="1:7" ht="12.75" customHeight="1" thickBot="1" x14ac:dyDescent="0.3">
      <c r="A71" s="11"/>
      <c r="B71" s="102" t="s">
        <v>69</v>
      </c>
      <c r="C71" s="103">
        <f>SUM(C65:C70)</f>
        <v>3856230</v>
      </c>
      <c r="D71" s="104">
        <f>SUM(D65:D70)</f>
        <v>1</v>
      </c>
      <c r="E71" s="101"/>
      <c r="F71" s="101"/>
      <c r="G71" s="81"/>
    </row>
    <row r="72" spans="1:7" ht="12" customHeight="1" x14ac:dyDescent="0.25">
      <c r="A72" s="11"/>
      <c r="B72" s="82"/>
      <c r="C72" s="80"/>
      <c r="D72" s="80"/>
      <c r="E72" s="80"/>
      <c r="F72" s="80"/>
      <c r="G72" s="81"/>
    </row>
    <row r="73" spans="1:7" ht="12.75" customHeight="1" thickBot="1" x14ac:dyDescent="0.3">
      <c r="A73" s="11"/>
      <c r="B73" s="35"/>
      <c r="C73" s="80"/>
      <c r="D73" s="80"/>
      <c r="E73" s="80"/>
      <c r="F73" s="80"/>
      <c r="G73" s="81"/>
    </row>
    <row r="74" spans="1:7" ht="12" customHeight="1" thickBot="1" x14ac:dyDescent="0.3">
      <c r="A74" s="11"/>
      <c r="B74" s="163" t="s">
        <v>70</v>
      </c>
      <c r="C74" s="164"/>
      <c r="D74" s="164"/>
      <c r="E74" s="165"/>
      <c r="F74" s="101"/>
      <c r="G74" s="81"/>
    </row>
    <row r="75" spans="1:7" ht="12" customHeight="1" x14ac:dyDescent="0.25">
      <c r="A75" s="11"/>
      <c r="B75" s="105" t="s">
        <v>71</v>
      </c>
      <c r="C75" s="106">
        <v>430</v>
      </c>
      <c r="D75" s="106">
        <f>G9</f>
        <v>432</v>
      </c>
      <c r="E75" s="106">
        <v>440</v>
      </c>
      <c r="F75" s="107"/>
      <c r="G75" s="108"/>
    </row>
    <row r="76" spans="1:7" ht="12.75" customHeight="1" thickBot="1" x14ac:dyDescent="0.3">
      <c r="A76" s="11"/>
      <c r="B76" s="102" t="s">
        <v>72</v>
      </c>
      <c r="C76" s="103">
        <f>(G50/C75)</f>
        <v>8967.9767441860458</v>
      </c>
      <c r="D76" s="103">
        <f>(G50/D75)</f>
        <v>8926.4583333333339</v>
      </c>
      <c r="E76" s="109">
        <f>(G50/E75)</f>
        <v>8764.1590909090901</v>
      </c>
      <c r="F76" s="107"/>
      <c r="G76" s="108"/>
    </row>
    <row r="77" spans="1:7" ht="15.6" customHeight="1" x14ac:dyDescent="0.25">
      <c r="A77" s="11"/>
      <c r="B77" s="79" t="s">
        <v>73</v>
      </c>
      <c r="C77" s="87"/>
      <c r="D77" s="87"/>
      <c r="E77" s="87"/>
      <c r="F77" s="87"/>
      <c r="G77" s="110"/>
    </row>
    <row r="78" spans="1:7" ht="11.25" customHeight="1" x14ac:dyDescent="0.25">
      <c r="B78" s="111"/>
      <c r="C78" s="111"/>
      <c r="D78" s="111"/>
      <c r="E78" s="111"/>
      <c r="F78" s="111"/>
      <c r="G78" s="112"/>
    </row>
  </sheetData>
  <mergeCells count="9">
    <mergeCell ref="E9:F9"/>
    <mergeCell ref="E14:F14"/>
    <mergeCell ref="E15:F15"/>
    <mergeCell ref="B17:G17"/>
    <mergeCell ref="B74:E74"/>
    <mergeCell ref="B63:C63"/>
    <mergeCell ref="E13:F13"/>
    <mergeCell ref="E11:F11"/>
    <mergeCell ref="E10:F10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 Hospedaje rural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Zurita Mardones Cesar Daniel</cp:lastModifiedBy>
  <cp:revision/>
  <dcterms:created xsi:type="dcterms:W3CDTF">2020-11-27T12:49:26Z</dcterms:created>
  <dcterms:modified xsi:type="dcterms:W3CDTF">2023-04-24T13:31:48Z</dcterms:modified>
  <cp:category/>
  <cp:contentStatus/>
</cp:coreProperties>
</file>