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servicio de alimentaci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21" i="1"/>
  <c r="G22" i="1" s="1"/>
  <c r="C65" i="1" s="1"/>
  <c r="G41" i="1"/>
  <c r="C68" i="1"/>
  <c r="C67" i="1"/>
  <c r="C66" i="1"/>
  <c r="D75" i="1"/>
  <c r="G12" i="1"/>
  <c r="G51" i="1"/>
  <c r="G46" i="1" l="1"/>
  <c r="C69" i="1" s="1"/>
  <c r="G48" i="1"/>
  <c r="G49" i="1" s="1"/>
  <c r="G50" i="1" l="1"/>
  <c r="C70" i="1"/>
  <c r="C71" i="1" l="1"/>
  <c r="E76" i="1"/>
  <c r="G52" i="1"/>
  <c r="D76" i="1"/>
  <c r="C76" i="1"/>
  <c r="D67" i="1" l="1"/>
  <c r="D68" i="1"/>
  <c r="D65" i="1"/>
  <c r="D69" i="1"/>
  <c r="D70" i="1"/>
  <c r="D71" i="1" l="1"/>
</calcChain>
</file>

<file path=xl/sharedStrings.xml><?xml version="1.0" encoding="utf-8"?>
<sst xmlns="http://schemas.openxmlformats.org/spreadsheetml/2006/main" count="119" uniqueCount="81">
  <si>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</si>
  <si>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</si>
  <si>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</si>
  <si>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</si>
  <si>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</si>
  <si>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</si>
  <si>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</si>
  <si>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</si>
  <si>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</si>
  <si>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</si>
  <si>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</si>
  <si>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</si>
  <si>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</si>
  <si>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</si>
  <si>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</si>
  <si>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</si>
  <si>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</si>
  <si>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</si>
  <si>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</si>
  <si>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</si>
  <si>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</si>
  <si>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</si>
  <si>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</si>
  <si>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</si>
  <si>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</si>
  <si>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</si>
  <si>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</si>
  <si>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</si>
  <si>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</si>
  <si>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</si>
  <si>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</si>
  <si>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</si>
  <si>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</si>
  <si>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</si>
  <si>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</si>
  <si>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</si>
  <si>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</si>
  <si>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</si>
  <si>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</si>
  <si>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</si>
  <si>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</si>
  <si>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</si>
  <si>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</si>
  <si>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</si>
  <si>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</si>
  <si>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</si>
  <si>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</si>
  <si>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</si>
  <si>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</si>
  <si>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</si>
  <si>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</si>
  <si>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TURIMOS RURAL</t>
  </si>
  <si>
    <t>RESTAURANT RURAL</t>
  </si>
  <si>
    <t>BAJO</t>
  </si>
  <si>
    <t>LA ARAUCANIA</t>
  </si>
  <si>
    <t>Pucon y Curarrehue</t>
  </si>
  <si>
    <t>PUCON</t>
  </si>
  <si>
    <t>Turista-Venta directa</t>
  </si>
  <si>
    <t>Emergencias climáticas y naturales</t>
  </si>
  <si>
    <t>Personal para atención y elaboración de alimentos</t>
  </si>
  <si>
    <t>Enero-Febrero y Festivos</t>
  </si>
  <si>
    <t>Ingredientes-Almuerzo</t>
  </si>
  <si>
    <t>Electricidad-Gas-Agua</t>
  </si>
  <si>
    <t>Patentes-Contador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</si>
  <si>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</si>
  <si>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</si>
  <si>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</si>
  <si>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</si>
  <si>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Mantención y renovación utencilios de cocina</t>
  </si>
  <si>
    <t>Mantención de infraestructura</t>
  </si>
  <si>
    <t>MAQUINARIA</t>
  </si>
  <si>
    <t>Subtotal Jornadas Maquinaria</t>
  </si>
  <si>
    <t>$/anual</t>
  </si>
  <si>
    <t>PRECIO ESPERADO ($/servicio de alimentación)</t>
  </si>
  <si>
    <t>RENDIMIENTO (servicio de alimentación/anual)</t>
  </si>
  <si>
    <t>ESCENARIOS COSTO UNITARIO  ($/servicio de alimentación)</t>
  </si>
  <si>
    <t>Costo unitario ($/servicio de alimentación) (*)</t>
  </si>
  <si>
    <t>COSTO TOTAL/anual.</t>
  </si>
  <si>
    <t>Rendimiento  (servicio de alimentación/anual)</t>
  </si>
  <si>
    <t>COSTOS DIRECTOS DE PRODUCCIÓN SERVICIO DE ALIMENTACION ANUAL (INCLUYE IVA)</t>
  </si>
  <si>
    <t>Marzo-24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</si>
</sst>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0" fontId="0" fillId="2" borderId="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49" fontId="1" fillId="2" borderId="49" xfId="0" applyNumberFormat="1" applyFont="1" applyFill="1" applyBorder="1" applyAlignment="1">
      <alignment horizontal="right"/>
    </xf>
    <xf numFmtId="49" fontId="1" fillId="2" borderId="49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right" wrapText="1"/>
    </xf>
    <xf numFmtId="17" fontId="6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53" xfId="0" applyNumberFormat="1" applyFont="1" applyFill="1" applyBorder="1" applyAlignment="1">
      <alignment vertical="center"/>
    </xf>
    <xf numFmtId="0" fontId="5" fillId="5" borderId="54" xfId="0" applyFont="1" applyFill="1" applyBorder="1" applyAlignment="1">
      <alignment vertical="center"/>
    </xf>
    <xf numFmtId="164" fontId="5" fillId="5" borderId="55" xfId="0" applyNumberFormat="1" applyFont="1" applyFill="1" applyBorder="1" applyAlignment="1">
      <alignment vertical="center"/>
    </xf>
    <xf numFmtId="49" fontId="5" fillId="3" borderId="56" xfId="0" applyNumberFormat="1" applyFont="1" applyFill="1" applyBorder="1" applyAlignment="1">
      <alignment vertical="center"/>
    </xf>
    <xf numFmtId="164" fontId="5" fillId="3" borderId="57" xfId="0" applyNumberFormat="1" applyFont="1" applyFill="1" applyBorder="1" applyAlignment="1">
      <alignment vertical="center"/>
    </xf>
    <xf numFmtId="49" fontId="5" fillId="5" borderId="56" xfId="0" applyNumberFormat="1" applyFont="1" applyFill="1" applyBorder="1" applyAlignment="1">
      <alignment vertical="center"/>
    </xf>
    <xf numFmtId="164" fontId="5" fillId="5" borderId="57" xfId="0" applyNumberFormat="1" applyFont="1" applyFill="1" applyBorder="1" applyAlignment="1">
      <alignment vertical="center"/>
    </xf>
    <xf numFmtId="49" fontId="5" fillId="5" borderId="58" xfId="0" applyNumberFormat="1" applyFont="1" applyFill="1" applyBorder="1" applyAlignment="1">
      <alignment vertical="center"/>
    </xf>
    <xf numFmtId="0" fontId="5" fillId="5" borderId="59" xfId="0" applyFont="1" applyFill="1" applyBorder="1" applyAlignment="1">
      <alignment vertical="center"/>
    </xf>
    <xf numFmtId="164" fontId="5" fillId="5" borderId="60" xfId="0" applyNumberFormat="1" applyFont="1" applyFill="1" applyBorder="1" applyAlignment="1">
      <alignment vertical="center"/>
    </xf>
    <xf numFmtId="0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9" borderId="20" xfId="0" applyFont="1" applyFill="1" applyBorder="1" applyAlignment="1"/>
    <xf numFmtId="49" fontId="2" fillId="9" borderId="61" xfId="0" applyNumberFormat="1" applyFont="1" applyFill="1" applyBorder="1" applyAlignment="1">
      <alignment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62" xfId="0" applyFont="1" applyFill="1" applyBorder="1" applyAlignment="1">
      <alignment vertical="center"/>
    </xf>
    <xf numFmtId="3" fontId="2" fillId="9" borderId="62" xfId="0" applyNumberFormat="1" applyFont="1" applyFill="1" applyBorder="1" applyAlignment="1">
      <alignment horizontal="center" vertical="center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left" vertical="center"/>
    </xf>
    <xf numFmtId="49" fontId="5" fillId="3" borderId="43" xfId="0" applyNumberFormat="1" applyFont="1" applyFill="1" applyBorder="1" applyAlignment="1">
      <alignment horizontal="left" vertical="center" wrapText="1"/>
    </xf>
    <xf numFmtId="49" fontId="8" fillId="7" borderId="40" xfId="0" applyNumberFormat="1" applyFont="1" applyFill="1" applyBorder="1" applyAlignment="1">
      <alignment horizontal="justify" vertical="top" wrapText="1"/>
    </xf>
    <xf numFmtId="49" fontId="8" fillId="7" borderId="26" xfId="0" applyNumberFormat="1" applyFont="1" applyFill="1" applyBorder="1" applyAlignment="1">
      <alignment horizontal="justify" vertical="top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695324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61" workbookViewId="0">
      <selection activeCell="M5" sqref="M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5.28515625" style="1" customWidth="1"/>
    <col min="3" max="3" width="17" style="1" customWidth="1"/>
    <col min="4" max="4" width="14.85546875" style="1" customWidth="1"/>
    <col min="5" max="5" width="17.28515625" style="1" customWidth="1"/>
    <col min="6" max="6" width="18.7109375" style="1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5"/>
    </row>
    <row r="2" spans="1:7" ht="15" customHeight="1" x14ac:dyDescent="0.25">
      <c r="A2" s="2"/>
      <c r="B2" s="2"/>
      <c r="C2" s="2"/>
      <c r="D2" s="2"/>
      <c r="E2" s="2"/>
      <c r="F2" s="2"/>
      <c r="G2" s="15"/>
    </row>
    <row r="3" spans="1:7" ht="15" customHeight="1" x14ac:dyDescent="0.25">
      <c r="A3" s="2"/>
      <c r="B3" s="2"/>
      <c r="C3" s="2"/>
      <c r="D3" s="2"/>
      <c r="E3" s="2"/>
      <c r="F3" s="2"/>
      <c r="G3" s="15"/>
    </row>
    <row r="4" spans="1:7" ht="15" customHeight="1" x14ac:dyDescent="0.25">
      <c r="A4" s="2"/>
      <c r="B4" s="2"/>
      <c r="C4" s="2"/>
      <c r="D4" s="2"/>
      <c r="E4" s="2"/>
      <c r="F4" s="2"/>
      <c r="G4" s="15"/>
    </row>
    <row r="5" spans="1:7" ht="15" customHeight="1" x14ac:dyDescent="0.25">
      <c r="A5" s="2"/>
      <c r="B5" s="2"/>
      <c r="C5" s="2"/>
      <c r="D5" s="2"/>
      <c r="E5" s="2"/>
      <c r="F5" s="2"/>
      <c r="G5" s="15"/>
    </row>
    <row r="6" spans="1:7" ht="15" customHeight="1" x14ac:dyDescent="0.25">
      <c r="A6" s="2"/>
      <c r="B6" s="2"/>
      <c r="C6" s="2"/>
      <c r="D6" s="2"/>
      <c r="E6" s="2"/>
      <c r="F6" s="2"/>
      <c r="G6" s="15"/>
    </row>
    <row r="7" spans="1:7" ht="15" customHeight="1" x14ac:dyDescent="0.25">
      <c r="A7" s="2"/>
      <c r="B7" s="2"/>
      <c r="C7" s="2"/>
      <c r="D7" s="2"/>
      <c r="E7" s="2"/>
      <c r="F7" s="2"/>
      <c r="G7" s="15"/>
    </row>
    <row r="8" spans="1:7" ht="15" customHeight="1" x14ac:dyDescent="0.25">
      <c r="A8" s="2"/>
      <c r="B8" s="121"/>
      <c r="C8" s="3"/>
      <c r="D8" s="2"/>
      <c r="E8" s="3"/>
      <c r="F8" s="3"/>
      <c r="G8" s="16"/>
    </row>
    <row r="9" spans="1:7" ht="12" customHeight="1" x14ac:dyDescent="0.25">
      <c r="A9" s="12"/>
      <c r="B9" s="123" t="s">
        <v>0</v>
      </c>
      <c r="C9" s="117" t="s">
        <v>51</v>
      </c>
      <c r="D9" s="31"/>
      <c r="E9" s="158" t="s">
        <v>74</v>
      </c>
      <c r="F9" s="159"/>
      <c r="G9" s="22">
        <v>2000</v>
      </c>
    </row>
    <row r="10" spans="1:7" ht="18" customHeight="1" x14ac:dyDescent="0.25">
      <c r="A10" s="12"/>
      <c r="B10" s="124" t="s">
        <v>1</v>
      </c>
      <c r="C10" s="118" t="s">
        <v>52</v>
      </c>
      <c r="D10" s="31"/>
      <c r="E10" s="160" t="s">
        <v>2</v>
      </c>
      <c r="F10" s="161"/>
      <c r="G10" s="5" t="s">
        <v>80</v>
      </c>
    </row>
    <row r="11" spans="1:7" ht="18" customHeight="1" x14ac:dyDescent="0.25">
      <c r="A11" s="12"/>
      <c r="B11" s="124" t="s">
        <v>3</v>
      </c>
      <c r="C11" s="117" t="s">
        <v>53</v>
      </c>
      <c r="D11" s="31"/>
      <c r="E11" s="160" t="s">
        <v>73</v>
      </c>
      <c r="F11" s="161"/>
      <c r="G11" s="17">
        <v>5000</v>
      </c>
    </row>
    <row r="12" spans="1:7" ht="11.25" customHeight="1" x14ac:dyDescent="0.25">
      <c r="A12" s="12"/>
      <c r="B12" s="124" t="s">
        <v>4</v>
      </c>
      <c r="C12" s="119" t="s">
        <v>54</v>
      </c>
      <c r="D12" s="31"/>
      <c r="E12" s="28" t="s">
        <v>5</v>
      </c>
      <c r="F12" s="29"/>
      <c r="G12" s="13">
        <f>G9*G11</f>
        <v>10000000</v>
      </c>
    </row>
    <row r="13" spans="1:7" ht="11.25" customHeight="1" x14ac:dyDescent="0.25">
      <c r="A13" s="12"/>
      <c r="B13" s="124" t="s">
        <v>6</v>
      </c>
      <c r="C13" s="117" t="s">
        <v>56</v>
      </c>
      <c r="D13" s="31"/>
      <c r="E13" s="160" t="s">
        <v>7</v>
      </c>
      <c r="F13" s="161"/>
      <c r="G13" s="5" t="s">
        <v>57</v>
      </c>
    </row>
    <row r="14" spans="1:7" ht="13.5" customHeight="1" x14ac:dyDescent="0.25">
      <c r="A14" s="12"/>
      <c r="B14" s="124" t="s">
        <v>8</v>
      </c>
      <c r="C14" s="117" t="s">
        <v>55</v>
      </c>
      <c r="D14" s="31"/>
      <c r="E14" s="160" t="s">
        <v>9</v>
      </c>
      <c r="F14" s="161"/>
      <c r="G14" s="5" t="s">
        <v>80</v>
      </c>
    </row>
    <row r="15" spans="1:7" ht="25.5" customHeight="1" x14ac:dyDescent="0.25">
      <c r="A15" s="12"/>
      <c r="B15" s="124" t="s">
        <v>10</v>
      </c>
      <c r="C15" s="120">
        <v>44958</v>
      </c>
      <c r="D15" s="31"/>
      <c r="E15" s="162" t="s">
        <v>11</v>
      </c>
      <c r="F15" s="163"/>
      <c r="G15" s="6" t="s">
        <v>58</v>
      </c>
    </row>
    <row r="16" spans="1:7" ht="12" customHeight="1" x14ac:dyDescent="0.25">
      <c r="A16" s="2"/>
      <c r="B16" s="122"/>
      <c r="C16" s="32"/>
      <c r="D16" s="33"/>
      <c r="E16" s="34"/>
      <c r="F16" s="34"/>
      <c r="G16" s="35"/>
    </row>
    <row r="17" spans="1:255" ht="12" customHeight="1" x14ac:dyDescent="0.25">
      <c r="A17" s="7"/>
      <c r="B17" s="164" t="s">
        <v>79</v>
      </c>
      <c r="C17" s="165"/>
      <c r="D17" s="165"/>
      <c r="E17" s="165"/>
      <c r="F17" s="165"/>
      <c r="G17" s="165"/>
    </row>
    <row r="18" spans="1:255" ht="12" customHeight="1" x14ac:dyDescent="0.25">
      <c r="A18" s="2"/>
      <c r="B18" s="36"/>
      <c r="C18" s="37"/>
      <c r="D18" s="37"/>
      <c r="E18" s="37"/>
      <c r="F18" s="38"/>
      <c r="G18" s="39"/>
    </row>
    <row r="19" spans="1:255" ht="12" customHeight="1" x14ac:dyDescent="0.25">
      <c r="A19" s="4"/>
      <c r="B19" s="40" t="s">
        <v>12</v>
      </c>
      <c r="C19" s="41"/>
      <c r="D19" s="42"/>
      <c r="E19" s="42"/>
      <c r="F19" s="42"/>
      <c r="G19" s="43"/>
    </row>
    <row r="20" spans="1:255" ht="24" customHeight="1" x14ac:dyDescent="0.25">
      <c r="A20" s="7"/>
      <c r="B20" s="44" t="s">
        <v>13</v>
      </c>
      <c r="C20" s="44" t="s">
        <v>14</v>
      </c>
      <c r="D20" s="44" t="s">
        <v>15</v>
      </c>
      <c r="E20" s="44" t="s">
        <v>16</v>
      </c>
      <c r="F20" s="44" t="s">
        <v>17</v>
      </c>
      <c r="G20" s="44" t="s">
        <v>18</v>
      </c>
    </row>
    <row r="21" spans="1:255" s="27" customFormat="1" ht="29.25" customHeight="1" x14ac:dyDescent="0.25">
      <c r="A21" s="23"/>
      <c r="B21" s="24" t="s">
        <v>59</v>
      </c>
      <c r="C21" s="25" t="s">
        <v>19</v>
      </c>
      <c r="D21" s="140">
        <v>88</v>
      </c>
      <c r="E21" s="19" t="s">
        <v>60</v>
      </c>
      <c r="F21" s="108">
        <v>20000</v>
      </c>
      <c r="G21" s="108">
        <f>D21*F21</f>
        <v>1760000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8" t="s">
        <v>20</v>
      </c>
      <c r="C22" s="9"/>
      <c r="D22" s="109"/>
      <c r="E22" s="109"/>
      <c r="F22" s="109"/>
      <c r="G22" s="110">
        <f>SUM(G21:G21)</f>
        <v>1760000</v>
      </c>
    </row>
    <row r="23" spans="1:255" ht="12" customHeight="1" x14ac:dyDescent="0.25">
      <c r="A23" s="2"/>
      <c r="B23" s="36"/>
      <c r="C23" s="38"/>
      <c r="D23" s="38"/>
      <c r="E23" s="38"/>
      <c r="F23" s="45"/>
      <c r="G23" s="46"/>
    </row>
    <row r="24" spans="1:255" ht="12" customHeight="1" x14ac:dyDescent="0.25">
      <c r="A24" s="4"/>
      <c r="B24" s="47" t="s">
        <v>21</v>
      </c>
      <c r="C24" s="48"/>
      <c r="D24" s="49"/>
      <c r="E24" s="49"/>
      <c r="F24" s="50"/>
      <c r="G24" s="51"/>
    </row>
    <row r="25" spans="1:255" ht="24" customHeight="1" x14ac:dyDescent="0.25">
      <c r="A25" s="4"/>
      <c r="B25" s="52" t="s">
        <v>13</v>
      </c>
      <c r="C25" s="53" t="s">
        <v>14</v>
      </c>
      <c r="D25" s="53" t="s">
        <v>15</v>
      </c>
      <c r="E25" s="52" t="s">
        <v>50</v>
      </c>
      <c r="F25" s="53" t="s">
        <v>17</v>
      </c>
      <c r="G25" s="52" t="s">
        <v>18</v>
      </c>
    </row>
    <row r="26" spans="1:255" ht="12" customHeight="1" x14ac:dyDescent="0.25">
      <c r="A26" s="4"/>
      <c r="B26" s="54"/>
      <c r="C26" s="55" t="s">
        <v>50</v>
      </c>
      <c r="D26" s="55" t="s">
        <v>50</v>
      </c>
      <c r="E26" s="55" t="s">
        <v>50</v>
      </c>
      <c r="F26" s="56" t="s">
        <v>50</v>
      </c>
      <c r="G26" s="57"/>
    </row>
    <row r="27" spans="1:255" ht="12" customHeight="1" x14ac:dyDescent="0.25">
      <c r="A27" s="4"/>
      <c r="B27" s="10" t="s">
        <v>22</v>
      </c>
      <c r="C27" s="11"/>
      <c r="D27" s="11"/>
      <c r="E27" s="11"/>
      <c r="F27" s="58"/>
      <c r="G27" s="21"/>
    </row>
    <row r="28" spans="1:255" s="151" customFormat="1" ht="12" customHeight="1" x14ac:dyDescent="0.25">
      <c r="A28" s="145"/>
      <c r="B28" s="146"/>
      <c r="C28" s="147"/>
      <c r="D28" s="147"/>
      <c r="E28" s="147"/>
      <c r="F28" s="148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</row>
    <row r="29" spans="1:255" ht="12" customHeight="1" x14ac:dyDescent="0.25">
      <c r="A29" s="12"/>
      <c r="B29" s="47" t="s">
        <v>70</v>
      </c>
      <c r="C29" s="48"/>
      <c r="D29" s="49"/>
      <c r="E29" s="49"/>
      <c r="F29" s="50"/>
      <c r="G29" s="51"/>
    </row>
    <row r="30" spans="1:255" ht="12" customHeight="1" x14ac:dyDescent="0.25">
      <c r="A30" s="12"/>
      <c r="B30" s="52" t="s">
        <v>13</v>
      </c>
      <c r="C30" s="53" t="s">
        <v>14</v>
      </c>
      <c r="D30" s="53" t="s">
        <v>15</v>
      </c>
      <c r="E30" s="52" t="s">
        <v>50</v>
      </c>
      <c r="F30" s="53" t="s">
        <v>17</v>
      </c>
      <c r="G30" s="52" t="s">
        <v>18</v>
      </c>
    </row>
    <row r="31" spans="1:255" ht="12" customHeight="1" x14ac:dyDescent="0.25">
      <c r="A31" s="12"/>
      <c r="B31" s="54"/>
      <c r="C31" s="55" t="s">
        <v>50</v>
      </c>
      <c r="D31" s="55" t="s">
        <v>50</v>
      </c>
      <c r="E31" s="55" t="s">
        <v>50</v>
      </c>
      <c r="F31" s="56" t="s">
        <v>50</v>
      </c>
      <c r="G31" s="57"/>
    </row>
    <row r="32" spans="1:255" ht="12" customHeight="1" x14ac:dyDescent="0.25">
      <c r="A32" s="12"/>
      <c r="B32" s="10" t="s">
        <v>71</v>
      </c>
      <c r="C32" s="11"/>
      <c r="D32" s="11"/>
      <c r="E32" s="11"/>
      <c r="F32" s="58"/>
      <c r="G32" s="21"/>
    </row>
    <row r="33" spans="1:9" ht="12" customHeight="1" x14ac:dyDescent="0.25">
      <c r="A33" s="2"/>
      <c r="B33" s="59"/>
      <c r="C33" s="60"/>
      <c r="D33" s="60"/>
      <c r="E33" s="60"/>
      <c r="F33" s="61"/>
      <c r="G33" s="62"/>
    </row>
    <row r="34" spans="1:9" ht="12" customHeight="1" x14ac:dyDescent="0.25">
      <c r="A34" s="4"/>
      <c r="B34" s="47" t="s">
        <v>23</v>
      </c>
      <c r="C34" s="48"/>
      <c r="D34" s="49"/>
      <c r="E34" s="49"/>
      <c r="F34" s="50"/>
      <c r="G34" s="51"/>
    </row>
    <row r="35" spans="1:9" ht="24" customHeight="1" x14ac:dyDescent="0.25">
      <c r="A35" s="4"/>
      <c r="B35" s="154" t="s">
        <v>29</v>
      </c>
      <c r="C35" s="155" t="s">
        <v>25</v>
      </c>
      <c r="D35" s="155" t="s">
        <v>26</v>
      </c>
      <c r="E35" s="154" t="s">
        <v>16</v>
      </c>
      <c r="F35" s="155" t="s">
        <v>17</v>
      </c>
      <c r="G35" s="154" t="s">
        <v>18</v>
      </c>
    </row>
    <row r="36" spans="1:9" ht="13.5" customHeight="1" x14ac:dyDescent="0.25">
      <c r="A36" s="12"/>
      <c r="B36" s="152"/>
      <c r="C36" s="152"/>
      <c r="D36" s="152"/>
      <c r="E36" s="152"/>
      <c r="F36" s="153"/>
      <c r="G36" s="152"/>
    </row>
    <row r="37" spans="1:9" ht="13.5" customHeight="1" x14ac:dyDescent="0.25">
      <c r="A37" s="12"/>
      <c r="B37" s="64" t="s">
        <v>27</v>
      </c>
      <c r="C37" s="114"/>
      <c r="D37" s="114"/>
      <c r="E37" s="114"/>
      <c r="F37" s="114"/>
      <c r="G37" s="115"/>
    </row>
    <row r="38" spans="1:9" ht="12" customHeight="1" x14ac:dyDescent="0.25">
      <c r="A38" s="2"/>
      <c r="B38" s="65"/>
      <c r="C38" s="66"/>
      <c r="D38" s="66"/>
      <c r="E38" s="67"/>
      <c r="F38" s="68"/>
      <c r="G38" s="69"/>
    </row>
    <row r="39" spans="1:9" ht="12" customHeight="1" x14ac:dyDescent="0.25">
      <c r="A39" s="4"/>
      <c r="B39" s="47" t="s">
        <v>28</v>
      </c>
      <c r="C39" s="48"/>
      <c r="D39" s="49"/>
      <c r="E39" s="49"/>
      <c r="F39" s="50"/>
      <c r="G39" s="51"/>
    </row>
    <row r="40" spans="1:9" ht="24" customHeight="1" x14ac:dyDescent="0.25">
      <c r="A40" s="4"/>
      <c r="B40" s="154" t="s">
        <v>29</v>
      </c>
      <c r="C40" s="63" t="s">
        <v>25</v>
      </c>
      <c r="D40" s="63" t="s">
        <v>26</v>
      </c>
      <c r="E40" s="70" t="s">
        <v>16</v>
      </c>
      <c r="F40" s="63" t="s">
        <v>17</v>
      </c>
      <c r="G40" s="70" t="s">
        <v>18</v>
      </c>
    </row>
    <row r="41" spans="1:9" ht="16.5" customHeight="1" x14ac:dyDescent="0.25">
      <c r="A41" s="12"/>
      <c r="B41" s="71" t="s">
        <v>63</v>
      </c>
      <c r="C41" s="144" t="s">
        <v>67</v>
      </c>
      <c r="D41" s="138">
        <v>1</v>
      </c>
      <c r="E41" s="112" t="s">
        <v>64</v>
      </c>
      <c r="F41" s="113">
        <v>2823000</v>
      </c>
      <c r="G41" s="113">
        <f>D41*F41</f>
        <v>2823000</v>
      </c>
    </row>
    <row r="42" spans="1:9" ht="33" customHeight="1" x14ac:dyDescent="0.25">
      <c r="A42" s="12"/>
      <c r="B42" s="141" t="s">
        <v>68</v>
      </c>
      <c r="C42" s="142" t="s">
        <v>67</v>
      </c>
      <c r="D42" s="139">
        <v>1</v>
      </c>
      <c r="E42" s="6" t="s">
        <v>60</v>
      </c>
      <c r="F42" s="111">
        <v>470000</v>
      </c>
      <c r="G42" s="111">
        <f>D42*F42</f>
        <v>470000</v>
      </c>
    </row>
    <row r="43" spans="1:9" ht="27.75" customHeight="1" x14ac:dyDescent="0.25">
      <c r="A43" s="12"/>
      <c r="B43" s="141" t="s">
        <v>69</v>
      </c>
      <c r="C43" s="142" t="s">
        <v>67</v>
      </c>
      <c r="D43" s="139">
        <v>1</v>
      </c>
      <c r="E43" s="6" t="s">
        <v>60</v>
      </c>
      <c r="F43" s="111">
        <v>235000</v>
      </c>
      <c r="G43" s="111">
        <f t="shared" ref="G43:G45" si="0">D43*F43</f>
        <v>235000</v>
      </c>
    </row>
    <row r="44" spans="1:9" ht="16.5" customHeight="1" x14ac:dyDescent="0.25">
      <c r="A44" s="12"/>
      <c r="B44" s="14" t="s">
        <v>61</v>
      </c>
      <c r="C44" s="143" t="s">
        <v>67</v>
      </c>
      <c r="D44" s="137">
        <v>2000</v>
      </c>
      <c r="E44" s="112" t="s">
        <v>60</v>
      </c>
      <c r="F44" s="113">
        <v>1200</v>
      </c>
      <c r="G44" s="113">
        <f t="shared" si="0"/>
        <v>2400000</v>
      </c>
    </row>
    <row r="45" spans="1:9" ht="16.5" customHeight="1" x14ac:dyDescent="0.25">
      <c r="A45" s="12"/>
      <c r="B45" s="14" t="s">
        <v>62</v>
      </c>
      <c r="C45" s="143" t="s">
        <v>67</v>
      </c>
      <c r="D45" s="137">
        <v>2000</v>
      </c>
      <c r="E45" s="112" t="s">
        <v>60</v>
      </c>
      <c r="F45" s="113">
        <v>150</v>
      </c>
      <c r="G45" s="113">
        <f t="shared" si="0"/>
        <v>300000</v>
      </c>
    </row>
    <row r="46" spans="1:9" ht="13.5" customHeight="1" x14ac:dyDescent="0.25">
      <c r="A46" s="4"/>
      <c r="B46" s="72" t="s">
        <v>30</v>
      </c>
      <c r="C46" s="73"/>
      <c r="D46" s="73"/>
      <c r="E46" s="73"/>
      <c r="F46" s="73"/>
      <c r="G46" s="116">
        <f>SUM(G41:G45)</f>
        <v>6228000</v>
      </c>
      <c r="I46" s="20"/>
    </row>
    <row r="47" spans="1:9" ht="12" customHeight="1" x14ac:dyDescent="0.25">
      <c r="A47" s="2"/>
      <c r="B47" s="74"/>
      <c r="C47" s="74"/>
      <c r="D47" s="74"/>
      <c r="E47" s="74"/>
      <c r="F47" s="75"/>
      <c r="G47" s="76"/>
    </row>
    <row r="48" spans="1:9" ht="12" customHeight="1" x14ac:dyDescent="0.25">
      <c r="A48" s="12"/>
      <c r="B48" s="127" t="s">
        <v>31</v>
      </c>
      <c r="C48" s="128"/>
      <c r="D48" s="128"/>
      <c r="E48" s="128"/>
      <c r="F48" s="128"/>
      <c r="G48" s="129">
        <f>G22+G27+G37+G46</f>
        <v>7988000</v>
      </c>
    </row>
    <row r="49" spans="1:7" ht="12" customHeight="1" x14ac:dyDescent="0.25">
      <c r="A49" s="12"/>
      <c r="B49" s="130" t="s">
        <v>32</v>
      </c>
      <c r="C49" s="126"/>
      <c r="D49" s="126"/>
      <c r="E49" s="126"/>
      <c r="F49" s="126"/>
      <c r="G49" s="131">
        <f>G48*0.05</f>
        <v>399400</v>
      </c>
    </row>
    <row r="50" spans="1:7" ht="12" customHeight="1" x14ac:dyDescent="0.25">
      <c r="A50" s="12"/>
      <c r="B50" s="132" t="s">
        <v>33</v>
      </c>
      <c r="C50" s="125"/>
      <c r="D50" s="125"/>
      <c r="E50" s="125"/>
      <c r="F50" s="125"/>
      <c r="G50" s="133">
        <f>G49+G48</f>
        <v>8387400</v>
      </c>
    </row>
    <row r="51" spans="1:7" ht="12" customHeight="1" x14ac:dyDescent="0.25">
      <c r="A51" s="12"/>
      <c r="B51" s="130" t="s">
        <v>34</v>
      </c>
      <c r="C51" s="126"/>
      <c r="D51" s="126"/>
      <c r="E51" s="126"/>
      <c r="F51" s="126"/>
      <c r="G51" s="131">
        <f>G12</f>
        <v>10000000</v>
      </c>
    </row>
    <row r="52" spans="1:7" ht="12" customHeight="1" x14ac:dyDescent="0.25">
      <c r="A52" s="12"/>
      <c r="B52" s="134" t="s">
        <v>35</v>
      </c>
      <c r="C52" s="135"/>
      <c r="D52" s="135"/>
      <c r="E52" s="135"/>
      <c r="F52" s="135"/>
      <c r="G52" s="136">
        <f>G51-G50</f>
        <v>1612600</v>
      </c>
    </row>
    <row r="53" spans="1:7" ht="12" customHeight="1" x14ac:dyDescent="0.25">
      <c r="A53" s="12"/>
      <c r="B53" s="77" t="s">
        <v>65</v>
      </c>
      <c r="C53" s="78"/>
      <c r="D53" s="78"/>
      <c r="E53" s="78"/>
      <c r="F53" s="78"/>
      <c r="G53" s="79"/>
    </row>
    <row r="54" spans="1:7" ht="12.75" customHeight="1" thickBot="1" x14ac:dyDescent="0.3">
      <c r="A54" s="12"/>
      <c r="B54" s="80"/>
      <c r="C54" s="78"/>
      <c r="D54" s="78"/>
      <c r="E54" s="78"/>
      <c r="F54" s="78"/>
      <c r="G54" s="79"/>
    </row>
    <row r="55" spans="1:7" ht="12" customHeight="1" x14ac:dyDescent="0.25">
      <c r="A55" s="12"/>
      <c r="B55" s="81" t="s">
        <v>66</v>
      </c>
      <c r="C55" s="82"/>
      <c r="D55" s="82"/>
      <c r="E55" s="82"/>
      <c r="F55" s="83"/>
      <c r="G55" s="79"/>
    </row>
    <row r="56" spans="1:7" ht="12" customHeight="1" x14ac:dyDescent="0.25">
      <c r="A56" s="12"/>
      <c r="B56" s="84" t="s">
        <v>36</v>
      </c>
      <c r="C56" s="85"/>
      <c r="D56" s="85"/>
      <c r="E56" s="85"/>
      <c r="F56" s="86"/>
      <c r="G56" s="79"/>
    </row>
    <row r="57" spans="1:7" ht="12" customHeight="1" x14ac:dyDescent="0.25">
      <c r="A57" s="12"/>
      <c r="B57" s="84" t="s">
        <v>37</v>
      </c>
      <c r="C57" s="85"/>
      <c r="D57" s="85"/>
      <c r="E57" s="85"/>
      <c r="F57" s="86"/>
      <c r="G57" s="79"/>
    </row>
    <row r="58" spans="1:7" ht="12" customHeight="1" x14ac:dyDescent="0.25">
      <c r="A58" s="12"/>
      <c r="B58" s="84" t="s">
        <v>38</v>
      </c>
      <c r="C58" s="85"/>
      <c r="D58" s="85"/>
      <c r="E58" s="85"/>
      <c r="F58" s="86"/>
      <c r="G58" s="79"/>
    </row>
    <row r="59" spans="1:7" ht="12" customHeight="1" x14ac:dyDescent="0.25">
      <c r="A59" s="12"/>
      <c r="B59" s="84" t="s">
        <v>39</v>
      </c>
      <c r="C59" s="85"/>
      <c r="D59" s="85"/>
      <c r="E59" s="85"/>
      <c r="F59" s="86"/>
      <c r="G59" s="79"/>
    </row>
    <row r="60" spans="1:7" ht="12" customHeight="1" x14ac:dyDescent="0.25">
      <c r="A60" s="12"/>
      <c r="B60" s="84" t="s">
        <v>40</v>
      </c>
      <c r="C60" s="85"/>
      <c r="D60" s="85"/>
      <c r="E60" s="85"/>
      <c r="F60" s="86"/>
      <c r="G60" s="79"/>
    </row>
    <row r="61" spans="1:7" ht="12.75" customHeight="1" thickBot="1" x14ac:dyDescent="0.3">
      <c r="A61" s="12"/>
      <c r="B61" s="87" t="s">
        <v>41</v>
      </c>
      <c r="C61" s="88"/>
      <c r="D61" s="88"/>
      <c r="E61" s="88"/>
      <c r="F61" s="89"/>
      <c r="G61" s="79"/>
    </row>
    <row r="62" spans="1:7" ht="12.75" customHeight="1" x14ac:dyDescent="0.25">
      <c r="A62" s="12"/>
      <c r="B62" s="80"/>
      <c r="C62" s="85"/>
      <c r="D62" s="85"/>
      <c r="E62" s="85"/>
      <c r="F62" s="85"/>
      <c r="G62" s="79"/>
    </row>
    <row r="63" spans="1:7" ht="15" customHeight="1" thickBot="1" x14ac:dyDescent="0.3">
      <c r="A63" s="12"/>
      <c r="B63" s="169" t="s">
        <v>42</v>
      </c>
      <c r="C63" s="170"/>
      <c r="D63" s="90"/>
      <c r="E63" s="91"/>
      <c r="F63" s="91"/>
      <c r="G63" s="79"/>
    </row>
    <row r="64" spans="1:7" ht="12" customHeight="1" x14ac:dyDescent="0.25">
      <c r="A64" s="12"/>
      <c r="B64" s="92" t="s">
        <v>29</v>
      </c>
      <c r="C64" s="93" t="s">
        <v>72</v>
      </c>
      <c r="D64" s="94" t="s">
        <v>43</v>
      </c>
      <c r="E64" s="91"/>
      <c r="F64" s="91"/>
      <c r="G64" s="79"/>
    </row>
    <row r="65" spans="1:7" ht="12" customHeight="1" x14ac:dyDescent="0.25">
      <c r="A65" s="12"/>
      <c r="B65" s="95" t="s">
        <v>44</v>
      </c>
      <c r="C65" s="96">
        <f>G22</f>
        <v>1760000</v>
      </c>
      <c r="D65" s="97">
        <f>(C65/C71)</f>
        <v>0.20983856737487183</v>
      </c>
      <c r="E65" s="91"/>
      <c r="F65" s="91"/>
      <c r="G65" s="79"/>
    </row>
    <row r="66" spans="1:7" ht="12" customHeight="1" x14ac:dyDescent="0.25">
      <c r="A66" s="12"/>
      <c r="B66" s="95" t="s">
        <v>45</v>
      </c>
      <c r="C66" s="96">
        <f>G27</f>
        <v>0</v>
      </c>
      <c r="D66" s="97">
        <v>0</v>
      </c>
      <c r="E66" s="91"/>
      <c r="F66" s="91"/>
      <c r="G66" s="79"/>
    </row>
    <row r="67" spans="1:7" ht="12" customHeight="1" x14ac:dyDescent="0.25">
      <c r="A67" s="12"/>
      <c r="B67" s="95" t="s">
        <v>46</v>
      </c>
      <c r="C67" s="96">
        <f>G32</f>
        <v>0</v>
      </c>
      <c r="D67" s="97">
        <f>(C67/C71)</f>
        <v>0</v>
      </c>
      <c r="E67" s="91"/>
      <c r="F67" s="91"/>
      <c r="G67" s="79"/>
    </row>
    <row r="68" spans="1:7" ht="12" customHeight="1" x14ac:dyDescent="0.25">
      <c r="A68" s="12"/>
      <c r="B68" s="95" t="s">
        <v>24</v>
      </c>
      <c r="C68" s="96">
        <f>G37</f>
        <v>0</v>
      </c>
      <c r="D68" s="97">
        <f>(C68/C71)</f>
        <v>0</v>
      </c>
      <c r="E68" s="91"/>
      <c r="F68" s="91"/>
      <c r="G68" s="79"/>
    </row>
    <row r="69" spans="1:7" ht="12" customHeight="1" x14ac:dyDescent="0.25">
      <c r="A69" s="12"/>
      <c r="B69" s="95" t="s">
        <v>47</v>
      </c>
      <c r="C69" s="98">
        <f>G46</f>
        <v>6228000</v>
      </c>
      <c r="D69" s="97">
        <f>(C69/C71)</f>
        <v>0.7425423850060805</v>
      </c>
      <c r="E69" s="99"/>
      <c r="F69" s="99"/>
      <c r="G69" s="79"/>
    </row>
    <row r="70" spans="1:7" ht="12" customHeight="1" x14ac:dyDescent="0.25">
      <c r="A70" s="12"/>
      <c r="B70" s="95" t="s">
        <v>48</v>
      </c>
      <c r="C70" s="98">
        <f>G49</f>
        <v>399400</v>
      </c>
      <c r="D70" s="97">
        <f>(C70/C71)</f>
        <v>4.7619047619047616E-2</v>
      </c>
      <c r="E70" s="99"/>
      <c r="F70" s="99"/>
      <c r="G70" s="79"/>
    </row>
    <row r="71" spans="1:7" ht="12.75" customHeight="1" thickBot="1" x14ac:dyDescent="0.3">
      <c r="A71" s="12"/>
      <c r="B71" s="100" t="s">
        <v>77</v>
      </c>
      <c r="C71" s="101">
        <f>SUM(C65:C70)</f>
        <v>8387400</v>
      </c>
      <c r="D71" s="102">
        <f>SUM(D65:D70)</f>
        <v>1</v>
      </c>
      <c r="E71" s="99"/>
      <c r="F71" s="99"/>
      <c r="G71" s="79"/>
    </row>
    <row r="72" spans="1:7" ht="12" customHeight="1" x14ac:dyDescent="0.25">
      <c r="A72" s="12"/>
      <c r="B72" s="80"/>
      <c r="C72" s="78"/>
      <c r="D72" s="78"/>
      <c r="E72" s="78"/>
      <c r="F72" s="78"/>
      <c r="G72" s="79"/>
    </row>
    <row r="73" spans="1:7" ht="12.75" customHeight="1" thickBot="1" x14ac:dyDescent="0.3">
      <c r="A73" s="12"/>
      <c r="B73" s="30"/>
      <c r="C73" s="78"/>
      <c r="D73" s="78"/>
      <c r="E73" s="78"/>
      <c r="F73" s="78"/>
      <c r="G73" s="79"/>
    </row>
    <row r="74" spans="1:7" ht="12" customHeight="1" thickBot="1" x14ac:dyDescent="0.3">
      <c r="A74" s="12"/>
      <c r="B74" s="166" t="s">
        <v>75</v>
      </c>
      <c r="C74" s="167"/>
      <c r="D74" s="167"/>
      <c r="E74" s="168"/>
      <c r="F74" s="99"/>
      <c r="G74" s="79"/>
    </row>
    <row r="75" spans="1:7" ht="29.25" customHeight="1" x14ac:dyDescent="0.25">
      <c r="A75" s="12"/>
      <c r="B75" s="156" t="s">
        <v>78</v>
      </c>
      <c r="C75" s="103">
        <v>1800</v>
      </c>
      <c r="D75" s="103">
        <f>G9</f>
        <v>2000</v>
      </c>
      <c r="E75" s="103">
        <v>2200</v>
      </c>
      <c r="F75" s="104"/>
      <c r="G75" s="105"/>
    </row>
    <row r="76" spans="1:7" ht="30" customHeight="1" thickBot="1" x14ac:dyDescent="0.3">
      <c r="A76" s="12"/>
      <c r="B76" s="157" t="s">
        <v>76</v>
      </c>
      <c r="C76" s="101">
        <f>(G50/C75)</f>
        <v>4659.666666666667</v>
      </c>
      <c r="D76" s="101">
        <f>(G50/D75)</f>
        <v>4193.7</v>
      </c>
      <c r="E76" s="106">
        <f>(G50/E75)</f>
        <v>3812.4545454545455</v>
      </c>
      <c r="F76" s="104"/>
      <c r="G76" s="105"/>
    </row>
    <row r="77" spans="1:7" ht="15.6" customHeight="1" x14ac:dyDescent="0.25">
      <c r="A77" s="12"/>
      <c r="B77" s="77" t="s">
        <v>49</v>
      </c>
      <c r="C77" s="85"/>
      <c r="D77" s="85"/>
      <c r="E77" s="85"/>
      <c r="F77" s="85"/>
      <c r="G77" s="107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de alimentación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2023-04-27T17:49:15Z</dcterms:modified>
</cp:coreProperties>
</file>