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SC 2023\"/>
    </mc:Choice>
  </mc:AlternateContent>
  <bookViews>
    <workbookView xWindow="0" yWindow="0" windowWidth="25200" windowHeight="11385"/>
  </bookViews>
  <sheets>
    <sheet name="UVA VINIFER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4" i="1" l="1"/>
  <c r="G66" i="1"/>
  <c r="G67" i="1"/>
  <c r="G68" i="1"/>
  <c r="G69" i="1"/>
  <c r="G70" i="1"/>
  <c r="G72" i="1"/>
  <c r="G73" i="1"/>
  <c r="G75" i="1"/>
  <c r="G76" i="1"/>
  <c r="G77" i="1"/>
  <c r="G78" i="1"/>
  <c r="F67" i="1"/>
  <c r="G34" i="1"/>
  <c r="G43" i="1"/>
  <c r="G42" i="1"/>
  <c r="G44" i="1"/>
  <c r="G45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12" i="1"/>
  <c r="G83" i="1" l="1"/>
  <c r="G84" i="1" l="1"/>
  <c r="G63" i="1"/>
  <c r="G57" i="1"/>
  <c r="G41" i="1"/>
  <c r="G40" i="1"/>
  <c r="G39" i="1"/>
  <c r="G38" i="1"/>
  <c r="G37" i="1"/>
  <c r="G36" i="1"/>
  <c r="G35" i="1"/>
  <c r="G47" i="1"/>
  <c r="G46" i="1"/>
  <c r="G48" i="1" l="1"/>
  <c r="G58" i="1"/>
  <c r="G79" i="1"/>
  <c r="G89" i="1" l="1"/>
  <c r="C107" i="1"/>
  <c r="C106" i="1" l="1"/>
  <c r="C105" i="1"/>
  <c r="C103" i="1"/>
  <c r="G53" i="1" l="1"/>
  <c r="G86" i="1" s="1"/>
  <c r="G87" i="1" l="1"/>
  <c r="G88" i="1" s="1"/>
  <c r="G90" i="1" l="1"/>
  <c r="C108" i="1"/>
  <c r="C114" i="1" l="1"/>
  <c r="C109" i="1"/>
  <c r="D108" i="1" s="1"/>
  <c r="D114" i="1"/>
  <c r="E114" i="1"/>
  <c r="D106" i="1" l="1"/>
  <c r="D103" i="1"/>
  <c r="D105" i="1"/>
  <c r="D107" i="1"/>
  <c r="D109" i="1" l="1"/>
</calcChain>
</file>

<file path=xl/sharedStrings.xml><?xml version="1.0" encoding="utf-8"?>
<sst xmlns="http://schemas.openxmlformats.org/spreadsheetml/2006/main" count="224" uniqueCount="131">
  <si>
    <t>RUBRO O CULTIVO</t>
  </si>
  <si>
    <t>VARIEDAD</t>
  </si>
  <si>
    <t>FECHA ESTIMADA  PRECIO VENTA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</si>
  <si>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</si>
  <si>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</si>
  <si>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</si>
  <si>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</si>
  <si>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</si>
  <si>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</si>
  <si>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</si>
  <si>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</si>
  <si>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</si>
  <si>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</si>
  <si>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</si>
  <si>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</si>
  <si>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</si>
  <si>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</si>
  <si>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</si>
  <si>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</si>
  <si>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</si>
  <si>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</si>
  <si>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</si>
  <si>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</si>
  <si>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</si>
  <si>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</si>
  <si>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</si>
  <si>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</si>
  <si>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</si>
  <si>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</si>
  <si>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</si>
  <si>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</si>
  <si>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</si>
  <si>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</si>
  <si>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</si>
  <si>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</si>
  <si>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</si>
  <si>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</si>
  <si>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</si>
  <si>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</si>
  <si>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</si>
  <si>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</si>
  <si>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</si>
  <si>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</si>
  <si>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</si>
  <si>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</si>
  <si>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</si>
  <si>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NIVEL TECNOLOGICO</t>
  </si>
  <si>
    <t>REGION</t>
  </si>
  <si>
    <t>AREA</t>
  </si>
  <si>
    <t>Rendimiento (Un/hà)</t>
  </si>
  <si>
    <t>Santa Cruz</t>
  </si>
  <si>
    <t>Todas</t>
  </si>
  <si>
    <t>Enero</t>
  </si>
  <si>
    <t>1. Los precios de los insumos y productos se expresan con IVA.</t>
  </si>
  <si>
    <t>2. El  costo de la mano de obra incluye impuestos e imposiciones.</t>
  </si>
  <si>
    <t>3. El precio de los insumos incluye el transporte hasta el predio.</t>
  </si>
  <si>
    <t>4. El costo de la maquinaria incluye el costo del operador, combustible y arriendo del equipo.</t>
  </si>
  <si>
    <t>5. Los insumos aplicados (tipo y dosis) están referidos al Área en particular.</t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</si>
  <si>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</si>
  <si>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ESCENARIOS COSTO UNITARIO  ($/KG)</t>
  </si>
  <si>
    <t>Costo unitario ($/KG) (*)</t>
  </si>
  <si>
    <t>Medio</t>
  </si>
  <si>
    <t>6. El precio esperado por ventas corresponde al precio colocado en el domicilio del vendedor.</t>
  </si>
  <si>
    <t>COSTOS DIRECTOS DE PRODUCCION POR HECTAREA (Incluye IVA)</t>
  </si>
  <si>
    <t>Noviembre</t>
  </si>
  <si>
    <t>JM</t>
  </si>
  <si>
    <t>FERTILIZANTES</t>
  </si>
  <si>
    <t>kg</t>
  </si>
  <si>
    <t>lt</t>
  </si>
  <si>
    <t>FUNGICIDAS</t>
  </si>
  <si>
    <t>INSECTICIDAS</t>
  </si>
  <si>
    <t>Junio</t>
  </si>
  <si>
    <r>
      <t>PRECIO ESPERADO (</t>
    </r>
    <r>
      <rPr>
        <u/>
        <sz val="8"/>
        <color indexed="8"/>
        <rFont val="Arial Narrow"/>
        <family val="2"/>
      </rPr>
      <t>/</t>
    </r>
    <r>
      <rPr>
        <sz val="8"/>
        <color indexed="8"/>
        <rFont val="Arial Narrow"/>
        <family val="2"/>
      </rPr>
      <t>kg)</t>
    </r>
  </si>
  <si>
    <t>Amarra</t>
  </si>
  <si>
    <t>Octubre-Enero</t>
  </si>
  <si>
    <t>Diciembre</t>
  </si>
  <si>
    <t>HERBICIDAS</t>
  </si>
  <si>
    <t>UVA VINIFERA</t>
  </si>
  <si>
    <t>Cabernet Sauvignon</t>
  </si>
  <si>
    <t>B. O'Higgins</t>
  </si>
  <si>
    <t>MAYO</t>
  </si>
  <si>
    <t>AGROINDUSTRIA</t>
  </si>
  <si>
    <t>ABRIL - MAYO</t>
  </si>
  <si>
    <t>HELADAS -  LLUVIAS</t>
  </si>
  <si>
    <t>RENDIMIENTO (kg/ha)</t>
  </si>
  <si>
    <t>Poda</t>
  </si>
  <si>
    <t>Recoger sarmientos</t>
  </si>
  <si>
    <t>Estirar alambre</t>
  </si>
  <si>
    <t>Aplicación de herbicida</t>
  </si>
  <si>
    <t>Septiembre</t>
  </si>
  <si>
    <t>Preparar enrejado</t>
  </si>
  <si>
    <t>Aplicación de Insec-Acaricida</t>
  </si>
  <si>
    <t>1er. desbrote</t>
  </si>
  <si>
    <t>Octubre</t>
  </si>
  <si>
    <t>1ra. aplicación de azufre</t>
  </si>
  <si>
    <t>2da. aplicación Insec-Acar. (R)</t>
  </si>
  <si>
    <t>2da. aplicación de azufre</t>
  </si>
  <si>
    <t>Aplicación de insecticida (I)</t>
  </si>
  <si>
    <t>2do. desbrote</t>
  </si>
  <si>
    <t>Levantar alambre</t>
  </si>
  <si>
    <t>Chapoda</t>
  </si>
  <si>
    <t>Control  de oidio y botritis (St)</t>
  </si>
  <si>
    <t>Aplicación de insecticida</t>
  </si>
  <si>
    <t>3ra. y 4ta. aplic. de azufre</t>
  </si>
  <si>
    <t>5ta. y 6ta.  aplic. de azufre</t>
  </si>
  <si>
    <t>Riego</t>
  </si>
  <si>
    <t>7a. y 8a. apliac. de azufre</t>
  </si>
  <si>
    <t>Aplicación de fertilizantes</t>
  </si>
  <si>
    <t>Aplicación de insecticida (T)</t>
  </si>
  <si>
    <t>Febrero</t>
  </si>
  <si>
    <t>Vendimia</t>
  </si>
  <si>
    <t>Abril-Mayo</t>
  </si>
  <si>
    <t>Incorporación de sarmiento</t>
  </si>
  <si>
    <t>Agosto</t>
  </si>
  <si>
    <t>Muriato de potasio</t>
  </si>
  <si>
    <t>Urea granulada</t>
  </si>
  <si>
    <t>Azufre ventilado</t>
  </si>
  <si>
    <t>Stroby SC</t>
  </si>
  <si>
    <t>Noviembre-Diciembre</t>
  </si>
  <si>
    <t>Podastik MAX</t>
  </si>
  <si>
    <t>Vertice 43 SC</t>
  </si>
  <si>
    <t>Cronos 25 SC</t>
  </si>
  <si>
    <t>Centurion Super</t>
  </si>
  <si>
    <t>Panzer Gold (Glifosato)</t>
  </si>
  <si>
    <t>Vertimec 018 EC</t>
  </si>
  <si>
    <t>Septiembre-Octubre</t>
  </si>
  <si>
    <t>Bull</t>
  </si>
  <si>
    <t>Zero 5 EC</t>
  </si>
  <si>
    <t>Karate Zeon</t>
  </si>
  <si>
    <t>Combustible máquinas aplicaciones / traslados internos</t>
  </si>
  <si>
    <t>Septiembre-Enero/Abril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</si>
</sst>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 * #,##0.0_ ;_ * \-#,##0.0_ ;_ * &quot;-&quot;??_ ;_ @_ "/>
    <numFmt numFmtId="168" formatCode="_-* #,##0_-;\-* #,##0_-;_-* &quot;-&quot;??_-;_-@_-"/>
  </numFmts>
  <fonts count="25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u/>
      <sz val="8"/>
      <color indexed="8"/>
      <name val="Arial Narrow"/>
      <family val="2"/>
    </font>
    <font>
      <sz val="10"/>
      <name val="Arial"/>
      <family val="2"/>
    </font>
    <font>
      <sz val="9"/>
      <name val="Arial Narrow"/>
      <family val="2"/>
    </font>
    <font>
      <sz val="11"/>
      <color indexed="8"/>
      <name val="Calibri"/>
      <family val="2"/>
    </font>
    <font>
      <sz val="9"/>
      <color rgb="FF000000"/>
      <name val="Arial Narrow"/>
      <family val="2"/>
    </font>
    <font>
      <u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166" fontId="15" fillId="0" borderId="16" applyFont="0" applyFill="0" applyBorder="0" applyAlignment="0" applyProtection="0"/>
    <xf numFmtId="41" fontId="18" fillId="0" borderId="0" applyFont="0" applyFill="0" applyBorder="0" applyAlignment="0" applyProtection="0"/>
    <xf numFmtId="0" fontId="20" fillId="0" borderId="16"/>
    <xf numFmtId="167" fontId="20" fillId="0" borderId="16" applyFont="0" applyFill="0" applyBorder="0" applyAlignment="0" applyProtection="0"/>
    <xf numFmtId="167" fontId="20" fillId="0" borderId="16" applyFont="0" applyFill="0" applyBorder="0" applyAlignment="0" applyProtection="0"/>
    <xf numFmtId="0" fontId="20" fillId="0" borderId="16"/>
    <xf numFmtId="167" fontId="20" fillId="0" borderId="16" applyFont="0" applyFill="0" applyBorder="0" applyAlignment="0" applyProtection="0"/>
    <xf numFmtId="43" fontId="22" fillId="0" borderId="0" applyFont="0" applyFill="0" applyBorder="0" applyAlignment="0" applyProtection="0"/>
  </cellStyleXfs>
  <cellXfs count="12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0" fontId="2" fillId="2" borderId="13" xfId="0" applyFont="1" applyFill="1" applyBorder="1" applyAlignment="1"/>
    <xf numFmtId="0" fontId="2" fillId="2" borderId="14" xfId="0" applyFont="1" applyFill="1" applyBorder="1" applyAlignment="1"/>
    <xf numFmtId="3" fontId="2" fillId="2" borderId="14" xfId="0" applyNumberFormat="1" applyFont="1" applyFill="1" applyBorder="1" applyAlignment="1"/>
    <xf numFmtId="49" fontId="6" fillId="3" borderId="11" xfId="0" applyNumberFormat="1" applyFont="1" applyFill="1" applyBorder="1" applyAlignment="1">
      <alignment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vertical="center"/>
    </xf>
    <xf numFmtId="3" fontId="6" fillId="3" borderId="11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/>
    </xf>
    <xf numFmtId="0" fontId="1" fillId="5" borderId="11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1" fillId="7" borderId="16" xfId="0" applyFont="1" applyFill="1" applyBorder="1" applyAlignment="1"/>
    <xf numFmtId="49" fontId="10" fillId="8" borderId="17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0" fontId="10" fillId="2" borderId="5" xfId="0" applyNumberFormat="1" applyFont="1" applyFill="1" applyBorder="1" applyAlignment="1">
      <alignment vertical="center"/>
    </xf>
    <xf numFmtId="165" fontId="10" fillId="2" borderId="5" xfId="0" applyNumberFormat="1" applyFont="1" applyFill="1" applyBorder="1" applyAlignment="1">
      <alignment vertical="center"/>
    </xf>
    <xf numFmtId="0" fontId="7" fillId="7" borderId="15" xfId="0" applyFont="1" applyFill="1" applyBorder="1" applyAlignment="1">
      <alignment vertical="center"/>
    </xf>
    <xf numFmtId="0" fontId="7" fillId="7" borderId="16" xfId="0" applyFont="1" applyFill="1" applyBorder="1" applyAlignment="1">
      <alignment vertical="center"/>
    </xf>
    <xf numFmtId="164" fontId="1" fillId="2" borderId="16" xfId="0" applyNumberFormat="1" applyFont="1" applyFill="1" applyBorder="1" applyAlignment="1">
      <alignment vertical="center"/>
    </xf>
    <xf numFmtId="164" fontId="13" fillId="2" borderId="16" xfId="0" applyNumberFormat="1" applyFont="1" applyFill="1" applyBorder="1" applyAlignment="1">
      <alignment vertical="center"/>
    </xf>
    <xf numFmtId="0" fontId="11" fillId="2" borderId="16" xfId="0" applyFont="1" applyFill="1" applyBorder="1" applyAlignment="1"/>
    <xf numFmtId="0" fontId="0" fillId="2" borderId="18" xfId="0" applyFont="1" applyFill="1" applyBorder="1" applyAlignment="1"/>
    <xf numFmtId="49" fontId="0" fillId="2" borderId="16" xfId="0" applyNumberFormat="1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2" fillId="2" borderId="19" xfId="0" applyFont="1" applyFill="1" applyBorder="1" applyAlignment="1"/>
    <xf numFmtId="3" fontId="2" fillId="2" borderId="19" xfId="0" applyNumberFormat="1" applyFont="1" applyFill="1" applyBorder="1" applyAlignment="1"/>
    <xf numFmtId="49" fontId="1" fillId="5" borderId="20" xfId="0" applyNumberFormat="1" applyFont="1" applyFill="1" applyBorder="1" applyAlignment="1">
      <alignment vertical="center"/>
    </xf>
    <xf numFmtId="0" fontId="1" fillId="5" borderId="21" xfId="0" applyFont="1" applyFill="1" applyBorder="1" applyAlignment="1">
      <alignment vertical="center"/>
    </xf>
    <xf numFmtId="164" fontId="1" fillId="5" borderId="22" xfId="0" applyNumberFormat="1" applyFont="1" applyFill="1" applyBorder="1" applyAlignment="1">
      <alignment vertical="center"/>
    </xf>
    <xf numFmtId="49" fontId="1" fillId="3" borderId="23" xfId="0" applyNumberFormat="1" applyFont="1" applyFill="1" applyBorder="1" applyAlignment="1">
      <alignment vertical="center"/>
    </xf>
    <xf numFmtId="164" fontId="1" fillId="3" borderId="24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0" fontId="7" fillId="5" borderId="26" xfId="0" applyFont="1" applyFill="1" applyBorder="1" applyAlignment="1">
      <alignment vertical="center"/>
    </xf>
    <xf numFmtId="164" fontId="1" fillId="6" borderId="27" xfId="0" applyNumberFormat="1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49" fontId="10" fillId="8" borderId="28" xfId="0" applyNumberFormat="1" applyFont="1" applyFill="1" applyBorder="1" applyAlignment="1">
      <alignment vertical="center"/>
    </xf>
    <xf numFmtId="49" fontId="11" fillId="8" borderId="29" xfId="0" applyNumberFormat="1" applyFont="1" applyFill="1" applyBorder="1" applyAlignment="1"/>
    <xf numFmtId="49" fontId="10" fillId="2" borderId="30" xfId="0" applyNumberFormat="1" applyFont="1" applyFill="1" applyBorder="1" applyAlignment="1">
      <alignment vertical="center"/>
    </xf>
    <xf numFmtId="9" fontId="11" fillId="2" borderId="31" xfId="0" applyNumberFormat="1" applyFont="1" applyFill="1" applyBorder="1" applyAlignment="1"/>
    <xf numFmtId="49" fontId="10" fillId="8" borderId="32" xfId="0" applyNumberFormat="1" applyFont="1" applyFill="1" applyBorder="1" applyAlignment="1">
      <alignment vertical="center"/>
    </xf>
    <xf numFmtId="165" fontId="10" fillId="8" borderId="33" xfId="0" applyNumberFormat="1" applyFont="1" applyFill="1" applyBorder="1" applyAlignment="1">
      <alignment vertical="center"/>
    </xf>
    <xf numFmtId="9" fontId="10" fillId="8" borderId="34" xfId="0" applyNumberFormat="1" applyFont="1" applyFill="1" applyBorder="1" applyAlignment="1">
      <alignment vertical="center"/>
    </xf>
    <xf numFmtId="0" fontId="11" fillId="9" borderId="37" xfId="0" applyFont="1" applyFill="1" applyBorder="1" applyAlignment="1"/>
    <xf numFmtId="0" fontId="11" fillId="2" borderId="16" xfId="0" applyFont="1" applyFill="1" applyBorder="1" applyAlignment="1">
      <alignment vertical="center"/>
    </xf>
    <xf numFmtId="49" fontId="11" fillId="2" borderId="16" xfId="0" applyNumberFormat="1" applyFont="1" applyFill="1" applyBorder="1" applyAlignment="1">
      <alignment vertical="center"/>
    </xf>
    <xf numFmtId="0" fontId="10" fillId="7" borderId="16" xfId="0" applyFont="1" applyFill="1" applyBorder="1" applyAlignment="1">
      <alignment vertical="center"/>
    </xf>
    <xf numFmtId="0" fontId="7" fillId="9" borderId="15" xfId="0" applyFont="1" applyFill="1" applyBorder="1" applyAlignment="1">
      <alignment vertical="center"/>
    </xf>
    <xf numFmtId="49" fontId="14" fillId="9" borderId="16" xfId="0" applyNumberFormat="1" applyFont="1" applyFill="1" applyBorder="1" applyAlignment="1">
      <alignment vertical="center"/>
    </xf>
    <xf numFmtId="0" fontId="7" fillId="9" borderId="16" xfId="0" applyFont="1" applyFill="1" applyBorder="1" applyAlignment="1">
      <alignment vertical="center"/>
    </xf>
    <xf numFmtId="0" fontId="7" fillId="9" borderId="46" xfId="0" applyFont="1" applyFill="1" applyBorder="1" applyAlignment="1">
      <alignment vertical="center"/>
    </xf>
    <xf numFmtId="49" fontId="10" fillId="8" borderId="47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/>
    <xf numFmtId="49" fontId="5" fillId="3" borderId="51" xfId="0" applyNumberFormat="1" applyFont="1" applyFill="1" applyBorder="1" applyAlignment="1">
      <alignment vertical="center"/>
    </xf>
    <xf numFmtId="0" fontId="5" fillId="3" borderId="51" xfId="0" applyFont="1" applyFill="1" applyBorder="1" applyAlignment="1">
      <alignment horizontal="center" vertical="center"/>
    </xf>
    <xf numFmtId="0" fontId="5" fillId="3" borderId="51" xfId="0" applyFont="1" applyFill="1" applyBorder="1" applyAlignment="1">
      <alignment vertical="center"/>
    </xf>
    <xf numFmtId="3" fontId="5" fillId="3" borderId="51" xfId="0" applyNumberFormat="1" applyFont="1" applyFill="1" applyBorder="1" applyAlignment="1">
      <alignment vertical="center"/>
    </xf>
    <xf numFmtId="165" fontId="10" fillId="8" borderId="33" xfId="0" applyNumberFormat="1" applyFont="1" applyFill="1" applyBorder="1" applyAlignment="1">
      <alignment horizontal="center" vertical="center"/>
    </xf>
    <xf numFmtId="165" fontId="10" fillId="8" borderId="34" xfId="0" applyNumberFormat="1" applyFont="1" applyFill="1" applyBorder="1" applyAlignment="1">
      <alignment horizontal="center" vertical="center"/>
    </xf>
    <xf numFmtId="0" fontId="0" fillId="2" borderId="4" xfId="0" applyFill="1" applyBorder="1"/>
    <xf numFmtId="49" fontId="16" fillId="3" borderId="52" xfId="0" applyNumberFormat="1" applyFont="1" applyFill="1" applyBorder="1" applyAlignment="1">
      <alignment vertical="center" wrapText="1"/>
    </xf>
    <xf numFmtId="0" fontId="3" fillId="2" borderId="6" xfId="0" applyFont="1" applyFill="1" applyBorder="1"/>
    <xf numFmtId="0" fontId="0" fillId="0" borderId="0" xfId="0" applyNumberFormat="1"/>
    <xf numFmtId="0" fontId="0" fillId="0" borderId="0" xfId="0"/>
    <xf numFmtId="49" fontId="3" fillId="2" borderId="52" xfId="0" applyNumberFormat="1" applyFont="1" applyFill="1" applyBorder="1" applyAlignment="1">
      <alignment vertical="center" wrapText="1"/>
    </xf>
    <xf numFmtId="0" fontId="2" fillId="2" borderId="54" xfId="0" applyFont="1" applyFill="1" applyBorder="1" applyAlignment="1">
      <alignment wrapText="1"/>
    </xf>
    <xf numFmtId="0" fontId="2" fillId="2" borderId="7" xfId="0" applyFont="1" applyFill="1" applyBorder="1" applyAlignment="1">
      <alignment horizontal="right" wrapText="1"/>
    </xf>
    <xf numFmtId="0" fontId="2" fillId="2" borderId="10" xfId="0" applyFont="1" applyFill="1" applyBorder="1" applyAlignment="1">
      <alignment horizontal="right"/>
    </xf>
    <xf numFmtId="49" fontId="16" fillId="5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6" fillId="3" borderId="11" xfId="0" applyNumberFormat="1" applyFont="1" applyFill="1" applyBorder="1" applyAlignment="1">
      <alignment horizontal="center" vertical="center"/>
    </xf>
    <xf numFmtId="49" fontId="16" fillId="3" borderId="1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vertical="center"/>
    </xf>
    <xf numFmtId="3" fontId="3" fillId="2" borderId="11" xfId="0" applyNumberFormat="1" applyFont="1" applyFill="1" applyBorder="1" applyAlignment="1">
      <alignment horizontal="right" vertical="center"/>
    </xf>
    <xf numFmtId="49" fontId="17" fillId="2" borderId="38" xfId="0" applyNumberFormat="1" applyFont="1" applyFill="1" applyBorder="1" applyAlignment="1">
      <alignment vertical="center"/>
    </xf>
    <xf numFmtId="0" fontId="3" fillId="2" borderId="39" xfId="0" applyFont="1" applyFill="1" applyBorder="1" applyAlignment="1"/>
    <xf numFmtId="0" fontId="3" fillId="2" borderId="40" xfId="0" applyFont="1" applyFill="1" applyBorder="1" applyAlignment="1"/>
    <xf numFmtId="0" fontId="3" fillId="2" borderId="16" xfId="0" applyFont="1" applyFill="1" applyBorder="1" applyAlignment="1"/>
    <xf numFmtId="0" fontId="3" fillId="2" borderId="42" xfId="0" applyFont="1" applyFill="1" applyBorder="1" applyAlignment="1"/>
    <xf numFmtId="0" fontId="3" fillId="2" borderId="44" xfId="0" applyFont="1" applyFill="1" applyBorder="1" applyAlignment="1"/>
    <xf numFmtId="0" fontId="3" fillId="2" borderId="45" xfId="0" applyFont="1" applyFill="1" applyBorder="1" applyAlignment="1"/>
    <xf numFmtId="41" fontId="10" fillId="8" borderId="48" xfId="2" applyFont="1" applyFill="1" applyBorder="1" applyAlignment="1">
      <alignment vertical="center"/>
    </xf>
    <xf numFmtId="41" fontId="10" fillId="8" borderId="49" xfId="2" applyFont="1" applyFill="1" applyBorder="1" applyAlignment="1">
      <alignment vertical="center"/>
    </xf>
    <xf numFmtId="0" fontId="21" fillId="0" borderId="41" xfId="0" applyFont="1" applyFill="1" applyBorder="1" applyAlignment="1">
      <alignment vertical="center"/>
    </xf>
    <xf numFmtId="0" fontId="21" fillId="0" borderId="43" xfId="0" applyFont="1" applyFill="1" applyBorder="1" applyAlignment="1">
      <alignment vertical="center"/>
    </xf>
    <xf numFmtId="0" fontId="23" fillId="0" borderId="55" xfId="0" applyFont="1" applyFill="1" applyBorder="1" applyAlignment="1">
      <alignment horizontal="right"/>
    </xf>
    <xf numFmtId="0" fontId="3" fillId="2" borderId="11" xfId="0" applyFont="1" applyFill="1" applyBorder="1" applyAlignment="1">
      <alignment vertical="center" wrapText="1"/>
    </xf>
    <xf numFmtId="0" fontId="17" fillId="2" borderId="11" xfId="0" applyFont="1" applyFill="1" applyBorder="1" applyAlignment="1">
      <alignment vertical="center"/>
    </xf>
    <xf numFmtId="168" fontId="23" fillId="0" borderId="55" xfId="8" applyNumberFormat="1" applyFont="1" applyFill="1" applyBorder="1" applyAlignment="1">
      <alignment horizontal="right"/>
    </xf>
    <xf numFmtId="0" fontId="23" fillId="0" borderId="55" xfId="0" applyFont="1" applyFill="1" applyBorder="1" applyAlignment="1">
      <alignment horizontal="right" wrapText="1"/>
    </xf>
    <xf numFmtId="3" fontId="23" fillId="0" borderId="55" xfId="0" applyNumberFormat="1" applyFont="1" applyFill="1" applyBorder="1" applyAlignment="1">
      <alignment horizontal="right"/>
    </xf>
    <xf numFmtId="49" fontId="3" fillId="2" borderId="5" xfId="0" applyNumberFormat="1" applyFont="1" applyFill="1" applyBorder="1"/>
    <xf numFmtId="0" fontId="3" fillId="2" borderId="5" xfId="0" applyFont="1" applyFill="1" applyBorder="1"/>
    <xf numFmtId="49" fontId="4" fillId="3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49" fontId="14" fillId="9" borderId="35" xfId="0" applyNumberFormat="1" applyFont="1" applyFill="1" applyBorder="1" applyAlignment="1">
      <alignment vertical="center"/>
    </xf>
    <xf numFmtId="0" fontId="10" fillId="9" borderId="36" xfId="0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49" fontId="3" fillId="2" borderId="5" xfId="0" applyNumberFormat="1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49" fontId="3" fillId="2" borderId="50" xfId="0" applyNumberFormat="1" applyFont="1" applyFill="1" applyBorder="1" applyAlignment="1">
      <alignment horizontal="left"/>
    </xf>
    <xf numFmtId="49" fontId="3" fillId="2" borderId="53" xfId="0" applyNumberFormat="1" applyFont="1" applyFill="1" applyBorder="1" applyAlignment="1">
      <alignment horizontal="left"/>
    </xf>
  </cellXfs>
  <cellStyles count="9">
    <cellStyle name="Millares" xfId="8" builtinId="3"/>
    <cellStyle name="Millares [0]" xfId="2" builtinId="6"/>
    <cellStyle name="Millares 2" xfId="7"/>
    <cellStyle name="Millares 4" xfId="4"/>
    <cellStyle name="Millares 5" xfId="1"/>
    <cellStyle name="Millares 6" xfId="5"/>
    <cellStyle name="Normal" xfId="0" builtinId="0"/>
    <cellStyle name="Normal 2 3" xfId="6"/>
    <cellStyle name="Normal 6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7284</xdr:colOff>
      <xdr:row>7</xdr:row>
      <xdr:rowOff>69850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6001684" cy="1212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5"/>
  <sheetViews>
    <sheetView showGridLines="0" tabSelected="1" zoomScale="120" zoomScaleNormal="120" workbookViewId="0">
      <selection activeCell="B23" sqref="B2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3"/>
      <c r="C8" s="4"/>
      <c r="D8" s="2"/>
      <c r="E8" s="4"/>
      <c r="F8" s="4"/>
      <c r="G8" s="4"/>
    </row>
    <row r="9" spans="1:255" s="77" customFormat="1" ht="12" customHeight="1" x14ac:dyDescent="0.25">
      <c r="A9" s="73"/>
      <c r="B9" s="74" t="s">
        <v>0</v>
      </c>
      <c r="C9" s="109" t="s">
        <v>77</v>
      </c>
      <c r="D9" s="75"/>
      <c r="E9" s="116" t="s">
        <v>84</v>
      </c>
      <c r="F9" s="117"/>
      <c r="G9" s="109">
        <v>12000</v>
      </c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  <c r="IR9" s="76"/>
      <c r="IS9" s="76"/>
      <c r="IT9" s="76"/>
      <c r="IU9" s="76"/>
    </row>
    <row r="10" spans="1:255" s="77" customFormat="1" ht="25.5" customHeight="1" x14ac:dyDescent="0.25">
      <c r="A10" s="73"/>
      <c r="B10" s="78" t="s">
        <v>1</v>
      </c>
      <c r="C10" s="107" t="s">
        <v>78</v>
      </c>
      <c r="D10" s="75"/>
      <c r="E10" s="118" t="s">
        <v>2</v>
      </c>
      <c r="F10" s="119"/>
      <c r="G10" s="107" t="s">
        <v>80</v>
      </c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  <c r="IU10" s="76"/>
    </row>
    <row r="11" spans="1:255" s="77" customFormat="1" ht="18" customHeight="1" x14ac:dyDescent="0.25">
      <c r="A11" s="73"/>
      <c r="B11" s="78" t="s">
        <v>46</v>
      </c>
      <c r="C11" s="107" t="s">
        <v>61</v>
      </c>
      <c r="D11" s="75"/>
      <c r="E11" s="118" t="s">
        <v>72</v>
      </c>
      <c r="F11" s="119"/>
      <c r="G11" s="107">
        <v>250</v>
      </c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  <c r="IP11" s="76"/>
      <c r="IQ11" s="76"/>
      <c r="IR11" s="76"/>
      <c r="IS11" s="76"/>
      <c r="IT11" s="76"/>
      <c r="IU11" s="76"/>
    </row>
    <row r="12" spans="1:255" s="77" customFormat="1" ht="11.25" customHeight="1" x14ac:dyDescent="0.25">
      <c r="A12" s="73"/>
      <c r="B12" s="78" t="s">
        <v>47</v>
      </c>
      <c r="C12" s="107" t="s">
        <v>79</v>
      </c>
      <c r="D12" s="75"/>
      <c r="E12" s="120" t="s">
        <v>3</v>
      </c>
      <c r="F12" s="121"/>
      <c r="G12" s="107">
        <f>G9*G11</f>
        <v>3000000</v>
      </c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  <c r="IQ12" s="76"/>
      <c r="IR12" s="76"/>
      <c r="IS12" s="76"/>
      <c r="IT12" s="76"/>
      <c r="IU12" s="76"/>
    </row>
    <row r="13" spans="1:255" s="77" customFormat="1" ht="11.25" customHeight="1" x14ac:dyDescent="0.25">
      <c r="A13" s="73"/>
      <c r="B13" s="78" t="s">
        <v>48</v>
      </c>
      <c r="C13" s="108" t="s">
        <v>50</v>
      </c>
      <c r="D13" s="75"/>
      <c r="E13" s="118" t="s">
        <v>4</v>
      </c>
      <c r="F13" s="119"/>
      <c r="G13" s="108" t="s">
        <v>81</v>
      </c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6"/>
      <c r="IM13" s="76"/>
      <c r="IN13" s="76"/>
      <c r="IO13" s="76"/>
      <c r="IP13" s="76"/>
      <c r="IQ13" s="76"/>
      <c r="IR13" s="76"/>
      <c r="IS13" s="76"/>
      <c r="IT13" s="76"/>
      <c r="IU13" s="76"/>
    </row>
    <row r="14" spans="1:255" s="77" customFormat="1" ht="15" x14ac:dyDescent="0.25">
      <c r="A14" s="73"/>
      <c r="B14" s="78" t="s">
        <v>5</v>
      </c>
      <c r="C14" s="104" t="s">
        <v>51</v>
      </c>
      <c r="D14" s="75"/>
      <c r="E14" s="118" t="s">
        <v>6</v>
      </c>
      <c r="F14" s="119"/>
      <c r="G14" s="104" t="s">
        <v>82</v>
      </c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  <c r="IQ14" s="76"/>
      <c r="IR14" s="76"/>
      <c r="IS14" s="76"/>
      <c r="IT14" s="76"/>
      <c r="IU14" s="76"/>
    </row>
    <row r="15" spans="1:255" s="77" customFormat="1" ht="25.5" customHeight="1" x14ac:dyDescent="0.25">
      <c r="A15" s="73"/>
      <c r="B15" s="78" t="s">
        <v>7</v>
      </c>
      <c r="C15" s="108" t="s">
        <v>52</v>
      </c>
      <c r="D15" s="75"/>
      <c r="E15" s="110" t="s">
        <v>8</v>
      </c>
      <c r="F15" s="111"/>
      <c r="G15" s="108" t="s">
        <v>83</v>
      </c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  <c r="IQ15" s="76"/>
      <c r="IR15" s="76"/>
      <c r="IS15" s="76"/>
      <c r="IT15" s="76"/>
      <c r="IU15" s="76"/>
    </row>
    <row r="16" spans="1:255" ht="12" customHeight="1" x14ac:dyDescent="0.25">
      <c r="A16" s="2"/>
      <c r="B16" s="79"/>
      <c r="C16" s="6"/>
      <c r="D16" s="7"/>
      <c r="E16" s="8"/>
      <c r="F16" s="8"/>
      <c r="G16" s="80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2" customHeight="1" x14ac:dyDescent="0.25">
      <c r="A17" s="9"/>
      <c r="B17" s="112" t="s">
        <v>63</v>
      </c>
      <c r="C17" s="113"/>
      <c r="D17" s="113"/>
      <c r="E17" s="113"/>
      <c r="F17" s="113"/>
      <c r="G17" s="113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2" customHeight="1" x14ac:dyDescent="0.25">
      <c r="A18" s="2"/>
      <c r="B18" s="10"/>
      <c r="C18" s="11"/>
      <c r="D18" s="11"/>
      <c r="E18" s="11"/>
      <c r="F18" s="12"/>
      <c r="G18" s="81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2" customHeight="1" x14ac:dyDescent="0.25">
      <c r="A19" s="5"/>
      <c r="B19" s="82" t="s">
        <v>9</v>
      </c>
      <c r="C19" s="83"/>
      <c r="D19" s="84"/>
      <c r="E19" s="84"/>
      <c r="F19" s="85"/>
      <c r="G19" s="86"/>
    </row>
    <row r="20" spans="1:255" ht="24" customHeight="1" x14ac:dyDescent="0.25">
      <c r="A20" s="5"/>
      <c r="B20" s="87" t="s">
        <v>10</v>
      </c>
      <c r="C20" s="88" t="s">
        <v>11</v>
      </c>
      <c r="D20" s="88" t="s">
        <v>12</v>
      </c>
      <c r="E20" s="87" t="s">
        <v>13</v>
      </c>
      <c r="F20" s="88" t="s">
        <v>14</v>
      </c>
      <c r="G20" s="87" t="s">
        <v>15</v>
      </c>
    </row>
    <row r="21" spans="1:255" s="77" customFormat="1" ht="12" customHeight="1" x14ac:dyDescent="0.25">
      <c r="A21" s="73"/>
      <c r="B21" s="89" t="s">
        <v>85</v>
      </c>
      <c r="C21" s="90" t="s">
        <v>16</v>
      </c>
      <c r="D21" s="90">
        <v>15</v>
      </c>
      <c r="E21" s="90" t="s">
        <v>71</v>
      </c>
      <c r="F21" s="91">
        <v>25000</v>
      </c>
      <c r="G21" s="92">
        <f t="shared" ref="G21:G34" si="0">+F21*D21</f>
        <v>375000</v>
      </c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/>
      <c r="GI21" s="76"/>
      <c r="GJ21" s="76"/>
      <c r="GK21" s="76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  <c r="HS21" s="76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76"/>
      <c r="IF21" s="76"/>
      <c r="IG21" s="76"/>
      <c r="IH21" s="76"/>
      <c r="II21" s="76"/>
      <c r="IJ21" s="76"/>
      <c r="IK21" s="76"/>
      <c r="IL21" s="76"/>
      <c r="IM21" s="76"/>
      <c r="IN21" s="76"/>
      <c r="IO21" s="76"/>
      <c r="IP21" s="76"/>
      <c r="IQ21" s="76"/>
      <c r="IR21" s="76"/>
      <c r="IS21" s="76"/>
      <c r="IT21" s="76"/>
      <c r="IU21" s="76"/>
    </row>
    <row r="22" spans="1:255" s="77" customFormat="1" ht="12" customHeight="1" x14ac:dyDescent="0.25">
      <c r="A22" s="73"/>
      <c r="B22" s="89" t="s">
        <v>86</v>
      </c>
      <c r="C22" s="90" t="s">
        <v>16</v>
      </c>
      <c r="D22" s="90">
        <v>1</v>
      </c>
      <c r="E22" s="90" t="s">
        <v>71</v>
      </c>
      <c r="F22" s="91">
        <v>20000</v>
      </c>
      <c r="G22" s="92">
        <f t="shared" si="0"/>
        <v>20000</v>
      </c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76"/>
      <c r="FE22" s="76"/>
      <c r="FF22" s="76"/>
      <c r="FG22" s="76"/>
      <c r="FH22" s="76"/>
      <c r="FI22" s="76"/>
      <c r="FJ22" s="76"/>
      <c r="FK22" s="76"/>
      <c r="FL22" s="76"/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6"/>
      <c r="GH22" s="76"/>
      <c r="GI22" s="76"/>
      <c r="GJ22" s="76"/>
      <c r="GK22" s="76"/>
      <c r="GL22" s="76"/>
      <c r="GM22" s="76"/>
      <c r="GN22" s="76"/>
      <c r="GO22" s="76"/>
      <c r="GP22" s="76"/>
      <c r="GQ22" s="76"/>
      <c r="GR22" s="76"/>
      <c r="GS22" s="76"/>
      <c r="GT22" s="76"/>
      <c r="GU22" s="76"/>
      <c r="GV22" s="76"/>
      <c r="GW22" s="76"/>
      <c r="GX22" s="76"/>
      <c r="GY22" s="76"/>
      <c r="GZ22" s="76"/>
      <c r="HA22" s="76"/>
      <c r="HB22" s="76"/>
      <c r="HC22" s="76"/>
      <c r="HD22" s="76"/>
      <c r="HE22" s="76"/>
      <c r="HF22" s="76"/>
      <c r="HG22" s="76"/>
      <c r="HH22" s="76"/>
      <c r="HI22" s="76"/>
      <c r="HJ22" s="76"/>
      <c r="HK22" s="76"/>
      <c r="HL22" s="76"/>
      <c r="HM22" s="76"/>
      <c r="HN22" s="76"/>
      <c r="HO22" s="76"/>
      <c r="HP22" s="76"/>
      <c r="HQ22" s="76"/>
      <c r="HR22" s="76"/>
      <c r="HS22" s="76"/>
      <c r="HT22" s="76"/>
      <c r="HU22" s="76"/>
      <c r="HV22" s="76"/>
      <c r="HW22" s="76"/>
      <c r="HX22" s="76"/>
      <c r="HY22" s="76"/>
      <c r="HZ22" s="76"/>
      <c r="IA22" s="76"/>
      <c r="IB22" s="76"/>
      <c r="IC22" s="76"/>
      <c r="ID22" s="76"/>
      <c r="IE22" s="76"/>
      <c r="IF22" s="76"/>
      <c r="IG22" s="76"/>
      <c r="IH22" s="76"/>
      <c r="II22" s="76"/>
      <c r="IJ22" s="76"/>
      <c r="IK22" s="76"/>
      <c r="IL22" s="76"/>
      <c r="IM22" s="76"/>
      <c r="IN22" s="76"/>
      <c r="IO22" s="76"/>
      <c r="IP22" s="76"/>
      <c r="IQ22" s="76"/>
      <c r="IR22" s="76"/>
      <c r="IS22" s="76"/>
      <c r="IT22" s="76"/>
      <c r="IU22" s="76"/>
    </row>
    <row r="23" spans="1:255" s="77" customFormat="1" ht="12" customHeight="1" x14ac:dyDescent="0.25">
      <c r="A23" s="73"/>
      <c r="B23" s="89" t="s">
        <v>87</v>
      </c>
      <c r="C23" s="90" t="s">
        <v>16</v>
      </c>
      <c r="D23" s="90">
        <v>1</v>
      </c>
      <c r="E23" s="90" t="s">
        <v>71</v>
      </c>
      <c r="F23" s="91">
        <v>20000</v>
      </c>
      <c r="G23" s="92">
        <f t="shared" si="0"/>
        <v>20000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76"/>
      <c r="FE23" s="76"/>
      <c r="FF23" s="76"/>
      <c r="FG23" s="76"/>
      <c r="FH23" s="76"/>
      <c r="FI23" s="76"/>
      <c r="FJ23" s="76"/>
      <c r="FK23" s="76"/>
      <c r="FL23" s="76"/>
      <c r="FM23" s="76"/>
      <c r="FN23" s="76"/>
      <c r="FO23" s="76"/>
      <c r="FP23" s="76"/>
      <c r="FQ23" s="76"/>
      <c r="FR23" s="76"/>
      <c r="FS23" s="76"/>
      <c r="FT23" s="76"/>
      <c r="FU23" s="76"/>
      <c r="FV23" s="76"/>
      <c r="FW23" s="76"/>
      <c r="FX23" s="76"/>
      <c r="FY23" s="76"/>
      <c r="FZ23" s="76"/>
      <c r="GA23" s="76"/>
      <c r="GB23" s="76"/>
      <c r="GC23" s="76"/>
      <c r="GD23" s="76"/>
      <c r="GE23" s="76"/>
      <c r="GF23" s="76"/>
      <c r="GG23" s="76"/>
      <c r="GH23" s="76"/>
      <c r="GI23" s="76"/>
      <c r="GJ23" s="76"/>
      <c r="GK23" s="76"/>
      <c r="GL23" s="76"/>
      <c r="GM23" s="76"/>
      <c r="GN23" s="76"/>
      <c r="GO23" s="76"/>
      <c r="GP23" s="76"/>
      <c r="GQ23" s="76"/>
      <c r="GR23" s="76"/>
      <c r="GS23" s="76"/>
      <c r="GT23" s="76"/>
      <c r="GU23" s="76"/>
      <c r="GV23" s="76"/>
      <c r="GW23" s="76"/>
      <c r="GX23" s="76"/>
      <c r="GY23" s="76"/>
      <c r="GZ23" s="76"/>
      <c r="HA23" s="76"/>
      <c r="HB23" s="76"/>
      <c r="HC23" s="76"/>
      <c r="HD23" s="76"/>
      <c r="HE23" s="76"/>
      <c r="HF23" s="76"/>
      <c r="HG23" s="76"/>
      <c r="HH23" s="76"/>
      <c r="HI23" s="76"/>
      <c r="HJ23" s="76"/>
      <c r="HK23" s="76"/>
      <c r="HL23" s="76"/>
      <c r="HM23" s="76"/>
      <c r="HN23" s="76"/>
      <c r="HO23" s="76"/>
      <c r="HP23" s="76"/>
      <c r="HQ23" s="76"/>
      <c r="HR23" s="76"/>
      <c r="HS23" s="76"/>
      <c r="HT23" s="76"/>
      <c r="HU23" s="76"/>
      <c r="HV23" s="76"/>
      <c r="HW23" s="76"/>
      <c r="HX23" s="76"/>
      <c r="HY23" s="76"/>
      <c r="HZ23" s="76"/>
      <c r="IA23" s="76"/>
      <c r="IB23" s="76"/>
      <c r="IC23" s="76"/>
      <c r="ID23" s="76"/>
      <c r="IE23" s="76"/>
      <c r="IF23" s="76"/>
      <c r="IG23" s="76"/>
      <c r="IH23" s="76"/>
      <c r="II23" s="76"/>
      <c r="IJ23" s="76"/>
      <c r="IK23" s="76"/>
      <c r="IL23" s="76"/>
      <c r="IM23" s="76"/>
      <c r="IN23" s="76"/>
      <c r="IO23" s="76"/>
      <c r="IP23" s="76"/>
      <c r="IQ23" s="76"/>
      <c r="IR23" s="76"/>
      <c r="IS23" s="76"/>
      <c r="IT23" s="76"/>
      <c r="IU23" s="76"/>
    </row>
    <row r="24" spans="1:255" s="77" customFormat="1" ht="12" customHeight="1" x14ac:dyDescent="0.25">
      <c r="A24" s="73"/>
      <c r="B24" s="89" t="s">
        <v>73</v>
      </c>
      <c r="C24" s="90" t="s">
        <v>16</v>
      </c>
      <c r="D24" s="90">
        <v>1</v>
      </c>
      <c r="E24" s="90" t="s">
        <v>71</v>
      </c>
      <c r="F24" s="91">
        <v>20000</v>
      </c>
      <c r="G24" s="92">
        <f t="shared" si="0"/>
        <v>20000</v>
      </c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ED24" s="76"/>
      <c r="EE24" s="76"/>
      <c r="EF24" s="76"/>
      <c r="EG24" s="76"/>
      <c r="EH24" s="76"/>
      <c r="EI24" s="76"/>
      <c r="EJ24" s="76"/>
      <c r="EK24" s="76"/>
      <c r="EL24" s="76"/>
      <c r="EM24" s="76"/>
      <c r="EN24" s="76"/>
      <c r="EO24" s="76"/>
      <c r="EP24" s="76"/>
      <c r="EQ24" s="76"/>
      <c r="ER24" s="76"/>
      <c r="ES24" s="76"/>
      <c r="ET24" s="76"/>
      <c r="EU24" s="76"/>
      <c r="EV24" s="76"/>
      <c r="EW24" s="76"/>
      <c r="EX24" s="76"/>
      <c r="EY24" s="76"/>
      <c r="EZ24" s="76"/>
      <c r="FA24" s="76"/>
      <c r="FB24" s="76"/>
      <c r="FC24" s="76"/>
      <c r="FD24" s="76"/>
      <c r="FE24" s="76"/>
      <c r="FF24" s="76"/>
      <c r="FG24" s="76"/>
      <c r="FH24" s="76"/>
      <c r="FI24" s="76"/>
      <c r="FJ24" s="76"/>
      <c r="FK24" s="76"/>
      <c r="FL24" s="76"/>
      <c r="FM24" s="76"/>
      <c r="FN24" s="76"/>
      <c r="FO24" s="76"/>
      <c r="FP24" s="76"/>
      <c r="FQ24" s="76"/>
      <c r="FR24" s="76"/>
      <c r="FS24" s="76"/>
      <c r="FT24" s="76"/>
      <c r="FU24" s="76"/>
      <c r="FV24" s="76"/>
      <c r="FW24" s="76"/>
      <c r="FX24" s="76"/>
      <c r="FY24" s="76"/>
      <c r="FZ24" s="76"/>
      <c r="GA24" s="76"/>
      <c r="GB24" s="76"/>
      <c r="GC24" s="76"/>
      <c r="GD24" s="76"/>
      <c r="GE24" s="76"/>
      <c r="GF24" s="76"/>
      <c r="GG24" s="76"/>
      <c r="GH24" s="76"/>
      <c r="GI24" s="76"/>
      <c r="GJ24" s="76"/>
      <c r="GK24" s="76"/>
      <c r="GL24" s="76"/>
      <c r="GM24" s="76"/>
      <c r="GN24" s="76"/>
      <c r="GO24" s="76"/>
      <c r="GP24" s="76"/>
      <c r="GQ24" s="76"/>
      <c r="GR24" s="76"/>
      <c r="GS24" s="76"/>
      <c r="GT24" s="76"/>
      <c r="GU24" s="76"/>
      <c r="GV24" s="76"/>
      <c r="GW24" s="76"/>
      <c r="GX24" s="76"/>
      <c r="GY24" s="76"/>
      <c r="GZ24" s="76"/>
      <c r="HA24" s="76"/>
      <c r="HB24" s="76"/>
      <c r="HC24" s="76"/>
      <c r="HD24" s="76"/>
      <c r="HE24" s="76"/>
      <c r="HF24" s="76"/>
      <c r="HG24" s="76"/>
      <c r="HH24" s="76"/>
      <c r="HI24" s="76"/>
      <c r="HJ24" s="76"/>
      <c r="HK24" s="76"/>
      <c r="HL24" s="76"/>
      <c r="HM24" s="76"/>
      <c r="HN24" s="76"/>
      <c r="HO24" s="76"/>
      <c r="HP24" s="76"/>
      <c r="HQ24" s="76"/>
      <c r="HR24" s="76"/>
      <c r="HS24" s="76"/>
      <c r="HT24" s="76"/>
      <c r="HU24" s="76"/>
      <c r="HV24" s="76"/>
      <c r="HW24" s="76"/>
      <c r="HX24" s="76"/>
      <c r="HY24" s="76"/>
      <c r="HZ24" s="76"/>
      <c r="IA24" s="76"/>
      <c r="IB24" s="76"/>
      <c r="IC24" s="76"/>
      <c r="ID24" s="76"/>
      <c r="IE24" s="76"/>
      <c r="IF24" s="76"/>
      <c r="IG24" s="76"/>
      <c r="IH24" s="76"/>
      <c r="II24" s="76"/>
      <c r="IJ24" s="76"/>
      <c r="IK24" s="76"/>
      <c r="IL24" s="76"/>
      <c r="IM24" s="76"/>
      <c r="IN24" s="76"/>
      <c r="IO24" s="76"/>
      <c r="IP24" s="76"/>
      <c r="IQ24" s="76"/>
      <c r="IR24" s="76"/>
      <c r="IS24" s="76"/>
      <c r="IT24" s="76"/>
      <c r="IU24" s="76"/>
    </row>
    <row r="25" spans="1:255" s="77" customFormat="1" ht="12" customHeight="1" x14ac:dyDescent="0.25">
      <c r="A25" s="73"/>
      <c r="B25" s="89" t="s">
        <v>88</v>
      </c>
      <c r="C25" s="90" t="s">
        <v>16</v>
      </c>
      <c r="D25" s="90">
        <v>0.5</v>
      </c>
      <c r="E25" s="90" t="s">
        <v>89</v>
      </c>
      <c r="F25" s="91">
        <v>20000</v>
      </c>
      <c r="G25" s="92">
        <f t="shared" si="0"/>
        <v>10000</v>
      </c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76"/>
      <c r="DW25" s="76"/>
      <c r="DX25" s="76"/>
      <c r="DY25" s="76"/>
      <c r="DZ25" s="76"/>
      <c r="EA25" s="76"/>
      <c r="EB25" s="76"/>
      <c r="EC25" s="76"/>
      <c r="ED25" s="76"/>
      <c r="EE25" s="76"/>
      <c r="EF25" s="76"/>
      <c r="EG25" s="76"/>
      <c r="EH25" s="76"/>
      <c r="EI25" s="76"/>
      <c r="EJ25" s="76"/>
      <c r="EK25" s="76"/>
      <c r="EL25" s="76"/>
      <c r="EM25" s="76"/>
      <c r="EN25" s="76"/>
      <c r="EO25" s="76"/>
      <c r="EP25" s="76"/>
      <c r="EQ25" s="76"/>
      <c r="ER25" s="76"/>
      <c r="ES25" s="76"/>
      <c r="ET25" s="76"/>
      <c r="EU25" s="76"/>
      <c r="EV25" s="76"/>
      <c r="EW25" s="76"/>
      <c r="EX25" s="76"/>
      <c r="EY25" s="76"/>
      <c r="EZ25" s="76"/>
      <c r="FA25" s="76"/>
      <c r="FB25" s="76"/>
      <c r="FC25" s="76"/>
      <c r="FD25" s="76"/>
      <c r="FE25" s="76"/>
      <c r="FF25" s="76"/>
      <c r="FG25" s="76"/>
      <c r="FH25" s="76"/>
      <c r="FI25" s="76"/>
      <c r="FJ25" s="76"/>
      <c r="FK25" s="76"/>
      <c r="FL25" s="76"/>
      <c r="FM25" s="76"/>
      <c r="FN25" s="76"/>
      <c r="FO25" s="76"/>
      <c r="FP25" s="76"/>
      <c r="FQ25" s="76"/>
      <c r="FR25" s="76"/>
      <c r="FS25" s="76"/>
      <c r="FT25" s="76"/>
      <c r="FU25" s="76"/>
      <c r="FV25" s="76"/>
      <c r="FW25" s="76"/>
      <c r="FX25" s="76"/>
      <c r="FY25" s="76"/>
      <c r="FZ25" s="76"/>
      <c r="GA25" s="76"/>
      <c r="GB25" s="76"/>
      <c r="GC25" s="76"/>
      <c r="GD25" s="76"/>
      <c r="GE25" s="76"/>
      <c r="GF25" s="76"/>
      <c r="GG25" s="76"/>
      <c r="GH25" s="76"/>
      <c r="GI25" s="76"/>
      <c r="GJ25" s="76"/>
      <c r="GK25" s="76"/>
      <c r="GL25" s="76"/>
      <c r="GM25" s="76"/>
      <c r="GN25" s="76"/>
      <c r="GO25" s="76"/>
      <c r="GP25" s="76"/>
      <c r="GQ25" s="76"/>
      <c r="GR25" s="76"/>
      <c r="GS25" s="76"/>
      <c r="GT25" s="76"/>
      <c r="GU25" s="76"/>
      <c r="GV25" s="76"/>
      <c r="GW25" s="76"/>
      <c r="GX25" s="76"/>
      <c r="GY25" s="76"/>
      <c r="GZ25" s="76"/>
      <c r="HA25" s="76"/>
      <c r="HB25" s="76"/>
      <c r="HC25" s="76"/>
      <c r="HD25" s="76"/>
      <c r="HE25" s="76"/>
      <c r="HF25" s="76"/>
      <c r="HG25" s="76"/>
      <c r="HH25" s="76"/>
      <c r="HI25" s="76"/>
      <c r="HJ25" s="76"/>
      <c r="HK25" s="76"/>
      <c r="HL25" s="76"/>
      <c r="HM25" s="76"/>
      <c r="HN25" s="76"/>
      <c r="HO25" s="76"/>
      <c r="HP25" s="76"/>
      <c r="HQ25" s="76"/>
      <c r="HR25" s="76"/>
      <c r="HS25" s="76"/>
      <c r="HT25" s="76"/>
      <c r="HU25" s="76"/>
      <c r="HV25" s="76"/>
      <c r="HW25" s="76"/>
      <c r="HX25" s="76"/>
      <c r="HY25" s="76"/>
      <c r="HZ25" s="76"/>
      <c r="IA25" s="76"/>
      <c r="IB25" s="76"/>
      <c r="IC25" s="76"/>
      <c r="ID25" s="76"/>
      <c r="IE25" s="76"/>
      <c r="IF25" s="76"/>
      <c r="IG25" s="76"/>
      <c r="IH25" s="76"/>
      <c r="II25" s="76"/>
      <c r="IJ25" s="76"/>
      <c r="IK25" s="76"/>
      <c r="IL25" s="76"/>
      <c r="IM25" s="76"/>
      <c r="IN25" s="76"/>
      <c r="IO25" s="76"/>
      <c r="IP25" s="76"/>
      <c r="IQ25" s="76"/>
      <c r="IR25" s="76"/>
      <c r="IS25" s="76"/>
      <c r="IT25" s="76"/>
      <c r="IU25" s="76"/>
    </row>
    <row r="26" spans="1:255" s="77" customFormat="1" ht="12" customHeight="1" x14ac:dyDescent="0.25">
      <c r="A26" s="73"/>
      <c r="B26" s="89" t="s">
        <v>90</v>
      </c>
      <c r="C26" s="90" t="s">
        <v>16</v>
      </c>
      <c r="D26" s="90">
        <v>0.5</v>
      </c>
      <c r="E26" s="90" t="s">
        <v>89</v>
      </c>
      <c r="F26" s="91">
        <v>20000</v>
      </c>
      <c r="G26" s="92">
        <f t="shared" si="0"/>
        <v>10000</v>
      </c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/>
      <c r="DP26" s="76"/>
      <c r="DQ26" s="76"/>
      <c r="DR26" s="76"/>
      <c r="DS26" s="76"/>
      <c r="DT26" s="76"/>
      <c r="DU26" s="76"/>
      <c r="DV26" s="76"/>
      <c r="DW26" s="76"/>
      <c r="DX26" s="76"/>
      <c r="DY26" s="76"/>
      <c r="DZ26" s="76"/>
      <c r="EA26" s="76"/>
      <c r="EB26" s="76"/>
      <c r="EC26" s="76"/>
      <c r="ED26" s="76"/>
      <c r="EE26" s="76"/>
      <c r="EF26" s="76"/>
      <c r="EG26" s="76"/>
      <c r="EH26" s="76"/>
      <c r="EI26" s="76"/>
      <c r="EJ26" s="76"/>
      <c r="EK26" s="76"/>
      <c r="EL26" s="76"/>
      <c r="EM26" s="76"/>
      <c r="EN26" s="76"/>
      <c r="EO26" s="76"/>
      <c r="EP26" s="76"/>
      <c r="EQ26" s="76"/>
      <c r="ER26" s="76"/>
      <c r="ES26" s="76"/>
      <c r="ET26" s="76"/>
      <c r="EU26" s="76"/>
      <c r="EV26" s="76"/>
      <c r="EW26" s="76"/>
      <c r="EX26" s="76"/>
      <c r="EY26" s="76"/>
      <c r="EZ26" s="76"/>
      <c r="FA26" s="76"/>
      <c r="FB26" s="76"/>
      <c r="FC26" s="76"/>
      <c r="FD26" s="76"/>
      <c r="FE26" s="76"/>
      <c r="FF26" s="76"/>
      <c r="FG26" s="76"/>
      <c r="FH26" s="76"/>
      <c r="FI26" s="76"/>
      <c r="FJ26" s="76"/>
      <c r="FK26" s="76"/>
      <c r="FL26" s="76"/>
      <c r="FM26" s="76"/>
      <c r="FN26" s="76"/>
      <c r="FO26" s="76"/>
      <c r="FP26" s="76"/>
      <c r="FQ26" s="76"/>
      <c r="FR26" s="76"/>
      <c r="FS26" s="76"/>
      <c r="FT26" s="76"/>
      <c r="FU26" s="76"/>
      <c r="FV26" s="76"/>
      <c r="FW26" s="76"/>
      <c r="FX26" s="76"/>
      <c r="FY26" s="76"/>
      <c r="FZ26" s="76"/>
      <c r="GA26" s="76"/>
      <c r="GB26" s="76"/>
      <c r="GC26" s="76"/>
      <c r="GD26" s="76"/>
      <c r="GE26" s="76"/>
      <c r="GF26" s="76"/>
      <c r="GG26" s="76"/>
      <c r="GH26" s="76"/>
      <c r="GI26" s="76"/>
      <c r="GJ26" s="76"/>
      <c r="GK26" s="76"/>
      <c r="GL26" s="76"/>
      <c r="GM26" s="76"/>
      <c r="GN26" s="76"/>
      <c r="GO26" s="76"/>
      <c r="GP26" s="76"/>
      <c r="GQ26" s="76"/>
      <c r="GR26" s="76"/>
      <c r="GS26" s="76"/>
      <c r="GT26" s="76"/>
      <c r="GU26" s="76"/>
      <c r="GV26" s="76"/>
      <c r="GW26" s="76"/>
      <c r="GX26" s="76"/>
      <c r="GY26" s="76"/>
      <c r="GZ26" s="76"/>
      <c r="HA26" s="76"/>
      <c r="HB26" s="76"/>
      <c r="HC26" s="76"/>
      <c r="HD26" s="76"/>
      <c r="HE26" s="76"/>
      <c r="HF26" s="76"/>
      <c r="HG26" s="76"/>
      <c r="HH26" s="76"/>
      <c r="HI26" s="76"/>
      <c r="HJ26" s="76"/>
      <c r="HK26" s="76"/>
      <c r="HL26" s="76"/>
      <c r="HM26" s="76"/>
      <c r="HN26" s="76"/>
      <c r="HO26" s="76"/>
      <c r="HP26" s="76"/>
      <c r="HQ26" s="76"/>
      <c r="HR26" s="76"/>
      <c r="HS26" s="76"/>
      <c r="HT26" s="76"/>
      <c r="HU26" s="76"/>
      <c r="HV26" s="76"/>
      <c r="HW26" s="76"/>
      <c r="HX26" s="76"/>
      <c r="HY26" s="76"/>
      <c r="HZ26" s="76"/>
      <c r="IA26" s="76"/>
      <c r="IB26" s="76"/>
      <c r="IC26" s="76"/>
      <c r="ID26" s="76"/>
      <c r="IE26" s="76"/>
      <c r="IF26" s="76"/>
      <c r="IG26" s="76"/>
      <c r="IH26" s="76"/>
      <c r="II26" s="76"/>
      <c r="IJ26" s="76"/>
      <c r="IK26" s="76"/>
      <c r="IL26" s="76"/>
      <c r="IM26" s="76"/>
      <c r="IN26" s="76"/>
      <c r="IO26" s="76"/>
      <c r="IP26" s="76"/>
      <c r="IQ26" s="76"/>
      <c r="IR26" s="76"/>
      <c r="IS26" s="76"/>
      <c r="IT26" s="76"/>
      <c r="IU26" s="76"/>
    </row>
    <row r="27" spans="1:255" s="77" customFormat="1" ht="12" customHeight="1" x14ac:dyDescent="0.25">
      <c r="A27" s="73"/>
      <c r="B27" s="89" t="s">
        <v>91</v>
      </c>
      <c r="C27" s="90" t="s">
        <v>16</v>
      </c>
      <c r="D27" s="90">
        <v>0.5</v>
      </c>
      <c r="E27" s="90" t="s">
        <v>89</v>
      </c>
      <c r="F27" s="91">
        <v>20000</v>
      </c>
      <c r="G27" s="92">
        <f t="shared" si="0"/>
        <v>10000</v>
      </c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  <c r="DT27" s="76"/>
      <c r="DU27" s="76"/>
      <c r="DV27" s="76"/>
      <c r="DW27" s="76"/>
      <c r="DX27" s="76"/>
      <c r="DY27" s="76"/>
      <c r="DZ27" s="76"/>
      <c r="EA27" s="76"/>
      <c r="EB27" s="76"/>
      <c r="EC27" s="76"/>
      <c r="ED27" s="76"/>
      <c r="EE27" s="76"/>
      <c r="EF27" s="76"/>
      <c r="EG27" s="76"/>
      <c r="EH27" s="76"/>
      <c r="EI27" s="76"/>
      <c r="EJ27" s="76"/>
      <c r="EK27" s="76"/>
      <c r="EL27" s="76"/>
      <c r="EM27" s="76"/>
      <c r="EN27" s="76"/>
      <c r="EO27" s="76"/>
      <c r="EP27" s="76"/>
      <c r="EQ27" s="76"/>
      <c r="ER27" s="76"/>
      <c r="ES27" s="76"/>
      <c r="ET27" s="76"/>
      <c r="EU27" s="76"/>
      <c r="EV27" s="76"/>
      <c r="EW27" s="76"/>
      <c r="EX27" s="76"/>
      <c r="EY27" s="76"/>
      <c r="EZ27" s="76"/>
      <c r="FA27" s="76"/>
      <c r="FB27" s="76"/>
      <c r="FC27" s="76"/>
      <c r="FD27" s="76"/>
      <c r="FE27" s="76"/>
      <c r="FF27" s="76"/>
      <c r="FG27" s="76"/>
      <c r="FH27" s="76"/>
      <c r="FI27" s="76"/>
      <c r="FJ27" s="76"/>
      <c r="FK27" s="76"/>
      <c r="FL27" s="76"/>
      <c r="FM27" s="76"/>
      <c r="FN27" s="76"/>
      <c r="FO27" s="76"/>
      <c r="FP27" s="76"/>
      <c r="FQ27" s="76"/>
      <c r="FR27" s="76"/>
      <c r="FS27" s="76"/>
      <c r="FT27" s="76"/>
      <c r="FU27" s="76"/>
      <c r="FV27" s="76"/>
      <c r="FW27" s="76"/>
      <c r="FX27" s="76"/>
      <c r="FY27" s="76"/>
      <c r="FZ27" s="76"/>
      <c r="GA27" s="76"/>
      <c r="GB27" s="76"/>
      <c r="GC27" s="76"/>
      <c r="GD27" s="76"/>
      <c r="GE27" s="76"/>
      <c r="GF27" s="76"/>
      <c r="GG27" s="76"/>
      <c r="GH27" s="76"/>
      <c r="GI27" s="76"/>
      <c r="GJ27" s="76"/>
      <c r="GK27" s="76"/>
      <c r="GL27" s="76"/>
      <c r="GM27" s="76"/>
      <c r="GN27" s="76"/>
      <c r="GO27" s="76"/>
      <c r="GP27" s="76"/>
      <c r="GQ27" s="76"/>
      <c r="GR27" s="76"/>
      <c r="GS27" s="76"/>
      <c r="GT27" s="76"/>
      <c r="GU27" s="76"/>
      <c r="GV27" s="76"/>
      <c r="GW27" s="76"/>
      <c r="GX27" s="76"/>
      <c r="GY27" s="76"/>
      <c r="GZ27" s="76"/>
      <c r="HA27" s="76"/>
      <c r="HB27" s="76"/>
      <c r="HC27" s="76"/>
      <c r="HD27" s="76"/>
      <c r="HE27" s="76"/>
      <c r="HF27" s="76"/>
      <c r="HG27" s="76"/>
      <c r="HH27" s="76"/>
      <c r="HI27" s="76"/>
      <c r="HJ27" s="76"/>
      <c r="HK27" s="76"/>
      <c r="HL27" s="76"/>
      <c r="HM27" s="76"/>
      <c r="HN27" s="76"/>
      <c r="HO27" s="76"/>
      <c r="HP27" s="76"/>
      <c r="HQ27" s="76"/>
      <c r="HR27" s="76"/>
      <c r="HS27" s="76"/>
      <c r="HT27" s="76"/>
      <c r="HU27" s="76"/>
      <c r="HV27" s="76"/>
      <c r="HW27" s="76"/>
      <c r="HX27" s="76"/>
      <c r="HY27" s="76"/>
      <c r="HZ27" s="76"/>
      <c r="IA27" s="76"/>
      <c r="IB27" s="76"/>
      <c r="IC27" s="76"/>
      <c r="ID27" s="76"/>
      <c r="IE27" s="76"/>
      <c r="IF27" s="76"/>
      <c r="IG27" s="76"/>
      <c r="IH27" s="76"/>
      <c r="II27" s="76"/>
      <c r="IJ27" s="76"/>
      <c r="IK27" s="76"/>
      <c r="IL27" s="76"/>
      <c r="IM27" s="76"/>
      <c r="IN27" s="76"/>
      <c r="IO27" s="76"/>
      <c r="IP27" s="76"/>
      <c r="IQ27" s="76"/>
      <c r="IR27" s="76"/>
      <c r="IS27" s="76"/>
      <c r="IT27" s="76"/>
      <c r="IU27" s="76"/>
    </row>
    <row r="28" spans="1:255" s="77" customFormat="1" ht="12" customHeight="1" x14ac:dyDescent="0.25">
      <c r="A28" s="73"/>
      <c r="B28" s="89" t="s">
        <v>92</v>
      </c>
      <c r="C28" s="90" t="s">
        <v>16</v>
      </c>
      <c r="D28" s="90">
        <v>2</v>
      </c>
      <c r="E28" s="90" t="s">
        <v>93</v>
      </c>
      <c r="F28" s="91">
        <v>20000</v>
      </c>
      <c r="G28" s="92">
        <f t="shared" si="0"/>
        <v>40000</v>
      </c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  <c r="EN28" s="76"/>
      <c r="EO28" s="76"/>
      <c r="EP28" s="76"/>
      <c r="EQ28" s="76"/>
      <c r="ER28" s="76"/>
      <c r="ES28" s="76"/>
      <c r="ET28" s="76"/>
      <c r="EU28" s="76"/>
      <c r="EV28" s="76"/>
      <c r="EW28" s="76"/>
      <c r="EX28" s="76"/>
      <c r="EY28" s="76"/>
      <c r="EZ28" s="76"/>
      <c r="FA28" s="76"/>
      <c r="FB28" s="76"/>
      <c r="FC28" s="76"/>
      <c r="FD28" s="76"/>
      <c r="FE28" s="76"/>
      <c r="FF28" s="76"/>
      <c r="FG28" s="76"/>
      <c r="FH28" s="76"/>
      <c r="FI28" s="76"/>
      <c r="FJ28" s="76"/>
      <c r="FK28" s="76"/>
      <c r="FL28" s="76"/>
      <c r="FM28" s="76"/>
      <c r="FN28" s="76"/>
      <c r="FO28" s="76"/>
      <c r="FP28" s="76"/>
      <c r="FQ28" s="76"/>
      <c r="FR28" s="76"/>
      <c r="FS28" s="76"/>
      <c r="FT28" s="76"/>
      <c r="FU28" s="76"/>
      <c r="FV28" s="76"/>
      <c r="FW28" s="76"/>
      <c r="FX28" s="76"/>
      <c r="FY28" s="76"/>
      <c r="FZ28" s="76"/>
      <c r="GA28" s="76"/>
      <c r="GB28" s="76"/>
      <c r="GC28" s="76"/>
      <c r="GD28" s="76"/>
      <c r="GE28" s="76"/>
      <c r="GF28" s="76"/>
      <c r="GG28" s="76"/>
      <c r="GH28" s="76"/>
      <c r="GI28" s="76"/>
      <c r="GJ28" s="76"/>
      <c r="GK28" s="76"/>
      <c r="GL28" s="76"/>
      <c r="GM28" s="76"/>
      <c r="GN28" s="76"/>
      <c r="GO28" s="76"/>
      <c r="GP28" s="76"/>
      <c r="GQ28" s="76"/>
      <c r="GR28" s="76"/>
      <c r="GS28" s="76"/>
      <c r="GT28" s="76"/>
      <c r="GU28" s="76"/>
      <c r="GV28" s="76"/>
      <c r="GW28" s="76"/>
      <c r="GX28" s="76"/>
      <c r="GY28" s="76"/>
      <c r="GZ28" s="76"/>
      <c r="HA28" s="76"/>
      <c r="HB28" s="76"/>
      <c r="HC28" s="76"/>
      <c r="HD28" s="76"/>
      <c r="HE28" s="76"/>
      <c r="HF28" s="76"/>
      <c r="HG28" s="76"/>
      <c r="HH28" s="76"/>
      <c r="HI28" s="76"/>
      <c r="HJ28" s="76"/>
      <c r="HK28" s="76"/>
      <c r="HL28" s="76"/>
      <c r="HM28" s="76"/>
      <c r="HN28" s="76"/>
      <c r="HO28" s="76"/>
      <c r="HP28" s="76"/>
      <c r="HQ28" s="76"/>
      <c r="HR28" s="76"/>
      <c r="HS28" s="76"/>
      <c r="HT28" s="76"/>
      <c r="HU28" s="76"/>
      <c r="HV28" s="76"/>
      <c r="HW28" s="76"/>
      <c r="HX28" s="76"/>
      <c r="HY28" s="76"/>
      <c r="HZ28" s="76"/>
      <c r="IA28" s="76"/>
      <c r="IB28" s="76"/>
      <c r="IC28" s="76"/>
      <c r="ID28" s="76"/>
      <c r="IE28" s="76"/>
      <c r="IF28" s="76"/>
      <c r="IG28" s="76"/>
      <c r="IH28" s="76"/>
      <c r="II28" s="76"/>
      <c r="IJ28" s="76"/>
      <c r="IK28" s="76"/>
      <c r="IL28" s="76"/>
      <c r="IM28" s="76"/>
      <c r="IN28" s="76"/>
      <c r="IO28" s="76"/>
      <c r="IP28" s="76"/>
      <c r="IQ28" s="76"/>
      <c r="IR28" s="76"/>
      <c r="IS28" s="76"/>
      <c r="IT28" s="76"/>
      <c r="IU28" s="76"/>
    </row>
    <row r="29" spans="1:255" s="77" customFormat="1" ht="12" customHeight="1" x14ac:dyDescent="0.25">
      <c r="A29" s="73"/>
      <c r="B29" s="89" t="s">
        <v>94</v>
      </c>
      <c r="C29" s="90" t="s">
        <v>16</v>
      </c>
      <c r="D29" s="90">
        <v>0.5</v>
      </c>
      <c r="E29" s="90" t="s">
        <v>93</v>
      </c>
      <c r="F29" s="91">
        <v>15000</v>
      </c>
      <c r="G29" s="92">
        <f t="shared" si="0"/>
        <v>7500</v>
      </c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76"/>
      <c r="DU29" s="76"/>
      <c r="DV29" s="76"/>
      <c r="DW29" s="76"/>
      <c r="DX29" s="76"/>
      <c r="DY29" s="76"/>
      <c r="DZ29" s="76"/>
      <c r="EA29" s="76"/>
      <c r="EB29" s="76"/>
      <c r="EC29" s="76"/>
      <c r="ED29" s="76"/>
      <c r="EE29" s="76"/>
      <c r="EF29" s="76"/>
      <c r="EG29" s="76"/>
      <c r="EH29" s="76"/>
      <c r="EI29" s="76"/>
      <c r="EJ29" s="76"/>
      <c r="EK29" s="76"/>
      <c r="EL29" s="76"/>
      <c r="EM29" s="76"/>
      <c r="EN29" s="76"/>
      <c r="EO29" s="76"/>
      <c r="EP29" s="76"/>
      <c r="EQ29" s="76"/>
      <c r="ER29" s="76"/>
      <c r="ES29" s="76"/>
      <c r="ET29" s="76"/>
      <c r="EU29" s="76"/>
      <c r="EV29" s="76"/>
      <c r="EW29" s="76"/>
      <c r="EX29" s="76"/>
      <c r="EY29" s="76"/>
      <c r="EZ29" s="76"/>
      <c r="FA29" s="76"/>
      <c r="FB29" s="76"/>
      <c r="FC29" s="76"/>
      <c r="FD29" s="76"/>
      <c r="FE29" s="76"/>
      <c r="FF29" s="76"/>
      <c r="FG29" s="76"/>
      <c r="FH29" s="76"/>
      <c r="FI29" s="76"/>
      <c r="FJ29" s="76"/>
      <c r="FK29" s="76"/>
      <c r="FL29" s="76"/>
      <c r="FM29" s="76"/>
      <c r="FN29" s="76"/>
      <c r="FO29" s="76"/>
      <c r="FP29" s="76"/>
      <c r="FQ29" s="76"/>
      <c r="FR29" s="76"/>
      <c r="FS29" s="76"/>
      <c r="FT29" s="76"/>
      <c r="FU29" s="76"/>
      <c r="FV29" s="76"/>
      <c r="FW29" s="76"/>
      <c r="FX29" s="76"/>
      <c r="FY29" s="76"/>
      <c r="FZ29" s="76"/>
      <c r="GA29" s="76"/>
      <c r="GB29" s="76"/>
      <c r="GC29" s="76"/>
      <c r="GD29" s="76"/>
      <c r="GE29" s="76"/>
      <c r="GF29" s="76"/>
      <c r="GG29" s="76"/>
      <c r="GH29" s="76"/>
      <c r="GI29" s="76"/>
      <c r="GJ29" s="76"/>
      <c r="GK29" s="76"/>
      <c r="GL29" s="76"/>
      <c r="GM29" s="76"/>
      <c r="GN29" s="76"/>
      <c r="GO29" s="76"/>
      <c r="GP29" s="76"/>
      <c r="GQ29" s="76"/>
      <c r="GR29" s="76"/>
      <c r="GS29" s="76"/>
      <c r="GT29" s="76"/>
      <c r="GU29" s="76"/>
      <c r="GV29" s="76"/>
      <c r="GW29" s="76"/>
      <c r="GX29" s="76"/>
      <c r="GY29" s="76"/>
      <c r="GZ29" s="76"/>
      <c r="HA29" s="76"/>
      <c r="HB29" s="76"/>
      <c r="HC29" s="76"/>
      <c r="HD29" s="76"/>
      <c r="HE29" s="76"/>
      <c r="HF29" s="76"/>
      <c r="HG29" s="76"/>
      <c r="HH29" s="76"/>
      <c r="HI29" s="76"/>
      <c r="HJ29" s="76"/>
      <c r="HK29" s="76"/>
      <c r="HL29" s="76"/>
      <c r="HM29" s="76"/>
      <c r="HN29" s="76"/>
      <c r="HO29" s="76"/>
      <c r="HP29" s="76"/>
      <c r="HQ29" s="76"/>
      <c r="HR29" s="76"/>
      <c r="HS29" s="76"/>
      <c r="HT29" s="76"/>
      <c r="HU29" s="76"/>
      <c r="HV29" s="76"/>
      <c r="HW29" s="76"/>
      <c r="HX29" s="76"/>
      <c r="HY29" s="76"/>
      <c r="HZ29" s="76"/>
      <c r="IA29" s="76"/>
      <c r="IB29" s="76"/>
      <c r="IC29" s="76"/>
      <c r="ID29" s="76"/>
      <c r="IE29" s="76"/>
      <c r="IF29" s="76"/>
      <c r="IG29" s="76"/>
      <c r="IH29" s="76"/>
      <c r="II29" s="76"/>
      <c r="IJ29" s="76"/>
      <c r="IK29" s="76"/>
      <c r="IL29" s="76"/>
      <c r="IM29" s="76"/>
      <c r="IN29" s="76"/>
      <c r="IO29" s="76"/>
      <c r="IP29" s="76"/>
      <c r="IQ29" s="76"/>
      <c r="IR29" s="76"/>
      <c r="IS29" s="76"/>
      <c r="IT29" s="76"/>
      <c r="IU29" s="76"/>
    </row>
    <row r="30" spans="1:255" s="77" customFormat="1" ht="12" customHeight="1" x14ac:dyDescent="0.25">
      <c r="A30" s="73"/>
      <c r="B30" s="89" t="s">
        <v>95</v>
      </c>
      <c r="C30" s="90" t="s">
        <v>16</v>
      </c>
      <c r="D30" s="90">
        <v>2</v>
      </c>
      <c r="E30" s="90" t="s">
        <v>93</v>
      </c>
      <c r="F30" s="91">
        <v>20000</v>
      </c>
      <c r="G30" s="92">
        <f t="shared" si="0"/>
        <v>40000</v>
      </c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76"/>
      <c r="DW30" s="76"/>
      <c r="DX30" s="76"/>
      <c r="DY30" s="76"/>
      <c r="DZ30" s="76"/>
      <c r="EA30" s="76"/>
      <c r="EB30" s="76"/>
      <c r="EC30" s="76"/>
      <c r="ED30" s="76"/>
      <c r="EE30" s="76"/>
      <c r="EF30" s="76"/>
      <c r="EG30" s="76"/>
      <c r="EH30" s="76"/>
      <c r="EI30" s="76"/>
      <c r="EJ30" s="76"/>
      <c r="EK30" s="76"/>
      <c r="EL30" s="76"/>
      <c r="EM30" s="76"/>
      <c r="EN30" s="76"/>
      <c r="EO30" s="76"/>
      <c r="EP30" s="76"/>
      <c r="EQ30" s="76"/>
      <c r="ER30" s="76"/>
      <c r="ES30" s="76"/>
      <c r="ET30" s="76"/>
      <c r="EU30" s="76"/>
      <c r="EV30" s="76"/>
      <c r="EW30" s="76"/>
      <c r="EX30" s="76"/>
      <c r="EY30" s="76"/>
      <c r="EZ30" s="76"/>
      <c r="FA30" s="76"/>
      <c r="FB30" s="76"/>
      <c r="FC30" s="76"/>
      <c r="FD30" s="76"/>
      <c r="FE30" s="76"/>
      <c r="FF30" s="76"/>
      <c r="FG30" s="76"/>
      <c r="FH30" s="76"/>
      <c r="FI30" s="76"/>
      <c r="FJ30" s="76"/>
      <c r="FK30" s="76"/>
      <c r="FL30" s="76"/>
      <c r="FM30" s="76"/>
      <c r="FN30" s="76"/>
      <c r="FO30" s="76"/>
      <c r="FP30" s="76"/>
      <c r="FQ30" s="76"/>
      <c r="FR30" s="76"/>
      <c r="FS30" s="76"/>
      <c r="FT30" s="76"/>
      <c r="FU30" s="76"/>
      <c r="FV30" s="76"/>
      <c r="FW30" s="76"/>
      <c r="FX30" s="76"/>
      <c r="FY30" s="76"/>
      <c r="FZ30" s="76"/>
      <c r="GA30" s="76"/>
      <c r="GB30" s="76"/>
      <c r="GC30" s="76"/>
      <c r="GD30" s="76"/>
      <c r="GE30" s="76"/>
      <c r="GF30" s="76"/>
      <c r="GG30" s="76"/>
      <c r="GH30" s="76"/>
      <c r="GI30" s="76"/>
      <c r="GJ30" s="76"/>
      <c r="GK30" s="76"/>
      <c r="GL30" s="76"/>
      <c r="GM30" s="76"/>
      <c r="GN30" s="76"/>
      <c r="GO30" s="76"/>
      <c r="GP30" s="76"/>
      <c r="GQ30" s="76"/>
      <c r="GR30" s="76"/>
      <c r="GS30" s="76"/>
      <c r="GT30" s="76"/>
      <c r="GU30" s="76"/>
      <c r="GV30" s="76"/>
      <c r="GW30" s="76"/>
      <c r="GX30" s="76"/>
      <c r="GY30" s="76"/>
      <c r="GZ30" s="76"/>
      <c r="HA30" s="76"/>
      <c r="HB30" s="76"/>
      <c r="HC30" s="76"/>
      <c r="HD30" s="76"/>
      <c r="HE30" s="76"/>
      <c r="HF30" s="76"/>
      <c r="HG30" s="76"/>
      <c r="HH30" s="76"/>
      <c r="HI30" s="76"/>
      <c r="HJ30" s="76"/>
      <c r="HK30" s="76"/>
      <c r="HL30" s="76"/>
      <c r="HM30" s="76"/>
      <c r="HN30" s="76"/>
      <c r="HO30" s="76"/>
      <c r="HP30" s="76"/>
      <c r="HQ30" s="76"/>
      <c r="HR30" s="76"/>
      <c r="HS30" s="76"/>
      <c r="HT30" s="76"/>
      <c r="HU30" s="76"/>
      <c r="HV30" s="76"/>
      <c r="HW30" s="76"/>
      <c r="HX30" s="76"/>
      <c r="HY30" s="76"/>
      <c r="HZ30" s="76"/>
      <c r="IA30" s="76"/>
      <c r="IB30" s="76"/>
      <c r="IC30" s="76"/>
      <c r="ID30" s="76"/>
      <c r="IE30" s="76"/>
      <c r="IF30" s="76"/>
      <c r="IG30" s="76"/>
      <c r="IH30" s="76"/>
      <c r="II30" s="76"/>
      <c r="IJ30" s="76"/>
      <c r="IK30" s="76"/>
      <c r="IL30" s="76"/>
      <c r="IM30" s="76"/>
      <c r="IN30" s="76"/>
      <c r="IO30" s="76"/>
      <c r="IP30" s="76"/>
      <c r="IQ30" s="76"/>
      <c r="IR30" s="76"/>
      <c r="IS30" s="76"/>
      <c r="IT30" s="76"/>
      <c r="IU30" s="76"/>
    </row>
    <row r="31" spans="1:255" s="77" customFormat="1" ht="12" customHeight="1" x14ac:dyDescent="0.25">
      <c r="A31" s="73"/>
      <c r="B31" s="89" t="s">
        <v>96</v>
      </c>
      <c r="C31" s="90" t="s">
        <v>16</v>
      </c>
      <c r="D31" s="90">
        <v>0.5</v>
      </c>
      <c r="E31" s="90" t="s">
        <v>93</v>
      </c>
      <c r="F31" s="91">
        <v>15000</v>
      </c>
      <c r="G31" s="92">
        <f t="shared" si="0"/>
        <v>7500</v>
      </c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  <c r="DZ31" s="76"/>
      <c r="EA31" s="76"/>
      <c r="EB31" s="76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  <c r="EN31" s="76"/>
      <c r="EO31" s="76"/>
      <c r="EP31" s="76"/>
      <c r="EQ31" s="76"/>
      <c r="ER31" s="76"/>
      <c r="ES31" s="76"/>
      <c r="ET31" s="76"/>
      <c r="EU31" s="76"/>
      <c r="EV31" s="76"/>
      <c r="EW31" s="76"/>
      <c r="EX31" s="76"/>
      <c r="EY31" s="76"/>
      <c r="EZ31" s="76"/>
      <c r="FA31" s="76"/>
      <c r="FB31" s="76"/>
      <c r="FC31" s="76"/>
      <c r="FD31" s="76"/>
      <c r="FE31" s="76"/>
      <c r="FF31" s="76"/>
      <c r="FG31" s="76"/>
      <c r="FH31" s="76"/>
      <c r="FI31" s="76"/>
      <c r="FJ31" s="76"/>
      <c r="FK31" s="76"/>
      <c r="FL31" s="76"/>
      <c r="FM31" s="76"/>
      <c r="FN31" s="76"/>
      <c r="FO31" s="76"/>
      <c r="FP31" s="76"/>
      <c r="FQ31" s="76"/>
      <c r="FR31" s="76"/>
      <c r="FS31" s="76"/>
      <c r="FT31" s="76"/>
      <c r="FU31" s="76"/>
      <c r="FV31" s="76"/>
      <c r="FW31" s="76"/>
      <c r="FX31" s="76"/>
      <c r="FY31" s="76"/>
      <c r="FZ31" s="76"/>
      <c r="GA31" s="76"/>
      <c r="GB31" s="76"/>
      <c r="GC31" s="76"/>
      <c r="GD31" s="76"/>
      <c r="GE31" s="76"/>
      <c r="GF31" s="76"/>
      <c r="GG31" s="76"/>
      <c r="GH31" s="76"/>
      <c r="GI31" s="76"/>
      <c r="GJ31" s="76"/>
      <c r="GK31" s="76"/>
      <c r="GL31" s="76"/>
      <c r="GM31" s="76"/>
      <c r="GN31" s="76"/>
      <c r="GO31" s="76"/>
      <c r="GP31" s="76"/>
      <c r="GQ31" s="76"/>
      <c r="GR31" s="76"/>
      <c r="GS31" s="76"/>
      <c r="GT31" s="76"/>
      <c r="GU31" s="76"/>
      <c r="GV31" s="76"/>
      <c r="GW31" s="76"/>
      <c r="GX31" s="76"/>
      <c r="GY31" s="76"/>
      <c r="GZ31" s="76"/>
      <c r="HA31" s="76"/>
      <c r="HB31" s="76"/>
      <c r="HC31" s="76"/>
      <c r="HD31" s="76"/>
      <c r="HE31" s="76"/>
      <c r="HF31" s="76"/>
      <c r="HG31" s="76"/>
      <c r="HH31" s="76"/>
      <c r="HI31" s="76"/>
      <c r="HJ31" s="76"/>
      <c r="HK31" s="76"/>
      <c r="HL31" s="76"/>
      <c r="HM31" s="76"/>
      <c r="HN31" s="76"/>
      <c r="HO31" s="76"/>
      <c r="HP31" s="76"/>
      <c r="HQ31" s="76"/>
      <c r="HR31" s="76"/>
      <c r="HS31" s="76"/>
      <c r="HT31" s="76"/>
      <c r="HU31" s="76"/>
      <c r="HV31" s="76"/>
      <c r="HW31" s="76"/>
      <c r="HX31" s="76"/>
      <c r="HY31" s="76"/>
      <c r="HZ31" s="76"/>
      <c r="IA31" s="76"/>
      <c r="IB31" s="76"/>
      <c r="IC31" s="76"/>
      <c r="ID31" s="76"/>
      <c r="IE31" s="76"/>
      <c r="IF31" s="76"/>
      <c r="IG31" s="76"/>
      <c r="IH31" s="76"/>
      <c r="II31" s="76"/>
      <c r="IJ31" s="76"/>
      <c r="IK31" s="76"/>
      <c r="IL31" s="76"/>
      <c r="IM31" s="76"/>
      <c r="IN31" s="76"/>
      <c r="IO31" s="76"/>
      <c r="IP31" s="76"/>
      <c r="IQ31" s="76"/>
      <c r="IR31" s="76"/>
      <c r="IS31" s="76"/>
      <c r="IT31" s="76"/>
      <c r="IU31" s="76"/>
    </row>
    <row r="32" spans="1:255" s="77" customFormat="1" ht="12" customHeight="1" x14ac:dyDescent="0.25">
      <c r="A32" s="73"/>
      <c r="B32" s="89" t="s">
        <v>97</v>
      </c>
      <c r="C32" s="90" t="s">
        <v>16</v>
      </c>
      <c r="D32" s="90">
        <v>0.5</v>
      </c>
      <c r="E32" s="90" t="s">
        <v>93</v>
      </c>
      <c r="F32" s="91">
        <v>20000</v>
      </c>
      <c r="G32" s="92">
        <f t="shared" si="0"/>
        <v>10000</v>
      </c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76"/>
      <c r="DU32" s="76"/>
      <c r="DV32" s="76"/>
      <c r="DW32" s="76"/>
      <c r="DX32" s="76"/>
      <c r="DY32" s="76"/>
      <c r="DZ32" s="76"/>
      <c r="EA32" s="76"/>
      <c r="EB32" s="76"/>
      <c r="EC32" s="76"/>
      <c r="ED32" s="76"/>
      <c r="EE32" s="76"/>
      <c r="EF32" s="76"/>
      <c r="EG32" s="76"/>
      <c r="EH32" s="76"/>
      <c r="EI32" s="76"/>
      <c r="EJ32" s="76"/>
      <c r="EK32" s="76"/>
      <c r="EL32" s="76"/>
      <c r="EM32" s="76"/>
      <c r="EN32" s="76"/>
      <c r="EO32" s="76"/>
      <c r="EP32" s="76"/>
      <c r="EQ32" s="76"/>
      <c r="ER32" s="76"/>
      <c r="ES32" s="76"/>
      <c r="ET32" s="76"/>
      <c r="EU32" s="76"/>
      <c r="EV32" s="76"/>
      <c r="EW32" s="76"/>
      <c r="EX32" s="76"/>
      <c r="EY32" s="76"/>
      <c r="EZ32" s="76"/>
      <c r="FA32" s="76"/>
      <c r="FB32" s="76"/>
      <c r="FC32" s="76"/>
      <c r="FD32" s="76"/>
      <c r="FE32" s="76"/>
      <c r="FF32" s="76"/>
      <c r="FG32" s="76"/>
      <c r="FH32" s="76"/>
      <c r="FI32" s="76"/>
      <c r="FJ32" s="76"/>
      <c r="FK32" s="76"/>
      <c r="FL32" s="76"/>
      <c r="FM32" s="76"/>
      <c r="FN32" s="76"/>
      <c r="FO32" s="76"/>
      <c r="FP32" s="76"/>
      <c r="FQ32" s="76"/>
      <c r="FR32" s="76"/>
      <c r="FS32" s="76"/>
      <c r="FT32" s="76"/>
      <c r="FU32" s="76"/>
      <c r="FV32" s="76"/>
      <c r="FW32" s="76"/>
      <c r="FX32" s="76"/>
      <c r="FY32" s="76"/>
      <c r="FZ32" s="76"/>
      <c r="GA32" s="76"/>
      <c r="GB32" s="76"/>
      <c r="GC32" s="76"/>
      <c r="GD32" s="76"/>
      <c r="GE32" s="76"/>
      <c r="GF32" s="76"/>
      <c r="GG32" s="76"/>
      <c r="GH32" s="76"/>
      <c r="GI32" s="76"/>
      <c r="GJ32" s="76"/>
      <c r="GK32" s="76"/>
      <c r="GL32" s="76"/>
      <c r="GM32" s="76"/>
      <c r="GN32" s="76"/>
      <c r="GO32" s="76"/>
      <c r="GP32" s="76"/>
      <c r="GQ32" s="76"/>
      <c r="GR32" s="76"/>
      <c r="GS32" s="76"/>
      <c r="GT32" s="76"/>
      <c r="GU32" s="76"/>
      <c r="GV32" s="76"/>
      <c r="GW32" s="76"/>
      <c r="GX32" s="76"/>
      <c r="GY32" s="76"/>
      <c r="GZ32" s="76"/>
      <c r="HA32" s="76"/>
      <c r="HB32" s="76"/>
      <c r="HC32" s="76"/>
      <c r="HD32" s="76"/>
      <c r="HE32" s="76"/>
      <c r="HF32" s="76"/>
      <c r="HG32" s="76"/>
      <c r="HH32" s="76"/>
      <c r="HI32" s="76"/>
      <c r="HJ32" s="76"/>
      <c r="HK32" s="76"/>
      <c r="HL32" s="76"/>
      <c r="HM32" s="76"/>
      <c r="HN32" s="76"/>
      <c r="HO32" s="76"/>
      <c r="HP32" s="76"/>
      <c r="HQ32" s="76"/>
      <c r="HR32" s="76"/>
      <c r="HS32" s="76"/>
      <c r="HT32" s="76"/>
      <c r="HU32" s="76"/>
      <c r="HV32" s="76"/>
      <c r="HW32" s="76"/>
      <c r="HX32" s="76"/>
      <c r="HY32" s="76"/>
      <c r="HZ32" s="76"/>
      <c r="IA32" s="76"/>
      <c r="IB32" s="76"/>
      <c r="IC32" s="76"/>
      <c r="ID32" s="76"/>
      <c r="IE32" s="76"/>
      <c r="IF32" s="76"/>
      <c r="IG32" s="76"/>
      <c r="IH32" s="76"/>
      <c r="II32" s="76"/>
      <c r="IJ32" s="76"/>
      <c r="IK32" s="76"/>
      <c r="IL32" s="76"/>
      <c r="IM32" s="76"/>
      <c r="IN32" s="76"/>
      <c r="IO32" s="76"/>
      <c r="IP32" s="76"/>
      <c r="IQ32" s="76"/>
      <c r="IR32" s="76"/>
      <c r="IS32" s="76"/>
      <c r="IT32" s="76"/>
      <c r="IU32" s="76"/>
    </row>
    <row r="33" spans="1:255" s="77" customFormat="1" ht="12" customHeight="1" x14ac:dyDescent="0.25">
      <c r="A33" s="73"/>
      <c r="B33" s="89" t="s">
        <v>98</v>
      </c>
      <c r="C33" s="90" t="s">
        <v>16</v>
      </c>
      <c r="D33" s="90">
        <v>2</v>
      </c>
      <c r="E33" s="90" t="s">
        <v>64</v>
      </c>
      <c r="F33" s="91">
        <v>20000</v>
      </c>
      <c r="G33" s="92">
        <f t="shared" si="0"/>
        <v>40000</v>
      </c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6"/>
      <c r="DZ33" s="76"/>
      <c r="EA33" s="76"/>
      <c r="EB33" s="76"/>
      <c r="EC33" s="76"/>
      <c r="ED33" s="76"/>
      <c r="EE33" s="76"/>
      <c r="EF33" s="76"/>
      <c r="EG33" s="76"/>
      <c r="EH33" s="76"/>
      <c r="EI33" s="76"/>
      <c r="EJ33" s="76"/>
      <c r="EK33" s="76"/>
      <c r="EL33" s="76"/>
      <c r="EM33" s="76"/>
      <c r="EN33" s="76"/>
      <c r="EO33" s="76"/>
      <c r="EP33" s="76"/>
      <c r="EQ33" s="76"/>
      <c r="ER33" s="76"/>
      <c r="ES33" s="76"/>
      <c r="ET33" s="76"/>
      <c r="EU33" s="76"/>
      <c r="EV33" s="76"/>
      <c r="EW33" s="76"/>
      <c r="EX33" s="76"/>
      <c r="EY33" s="76"/>
      <c r="EZ33" s="76"/>
      <c r="FA33" s="76"/>
      <c r="FB33" s="76"/>
      <c r="FC33" s="76"/>
      <c r="FD33" s="76"/>
      <c r="FE33" s="76"/>
      <c r="FF33" s="76"/>
      <c r="FG33" s="76"/>
      <c r="FH33" s="76"/>
      <c r="FI33" s="76"/>
      <c r="FJ33" s="76"/>
      <c r="FK33" s="76"/>
      <c r="FL33" s="76"/>
      <c r="FM33" s="76"/>
      <c r="FN33" s="76"/>
      <c r="FO33" s="76"/>
      <c r="FP33" s="76"/>
      <c r="FQ33" s="76"/>
      <c r="FR33" s="76"/>
      <c r="FS33" s="76"/>
      <c r="FT33" s="76"/>
      <c r="FU33" s="76"/>
      <c r="FV33" s="76"/>
      <c r="FW33" s="76"/>
      <c r="FX33" s="76"/>
      <c r="FY33" s="76"/>
      <c r="FZ33" s="76"/>
      <c r="GA33" s="76"/>
      <c r="GB33" s="76"/>
      <c r="GC33" s="76"/>
      <c r="GD33" s="76"/>
      <c r="GE33" s="76"/>
      <c r="GF33" s="76"/>
      <c r="GG33" s="76"/>
      <c r="GH33" s="76"/>
      <c r="GI33" s="76"/>
      <c r="GJ33" s="76"/>
      <c r="GK33" s="76"/>
      <c r="GL33" s="76"/>
      <c r="GM33" s="76"/>
      <c r="GN33" s="76"/>
      <c r="GO33" s="76"/>
      <c r="GP33" s="76"/>
      <c r="GQ33" s="76"/>
      <c r="GR33" s="76"/>
      <c r="GS33" s="76"/>
      <c r="GT33" s="76"/>
      <c r="GU33" s="76"/>
      <c r="GV33" s="76"/>
      <c r="GW33" s="76"/>
      <c r="GX33" s="76"/>
      <c r="GY33" s="76"/>
      <c r="GZ33" s="76"/>
      <c r="HA33" s="76"/>
      <c r="HB33" s="76"/>
      <c r="HC33" s="76"/>
      <c r="HD33" s="76"/>
      <c r="HE33" s="76"/>
      <c r="HF33" s="76"/>
      <c r="HG33" s="76"/>
      <c r="HH33" s="76"/>
      <c r="HI33" s="76"/>
      <c r="HJ33" s="76"/>
      <c r="HK33" s="76"/>
      <c r="HL33" s="76"/>
      <c r="HM33" s="76"/>
      <c r="HN33" s="76"/>
      <c r="HO33" s="76"/>
      <c r="HP33" s="76"/>
      <c r="HQ33" s="76"/>
      <c r="HR33" s="76"/>
      <c r="HS33" s="76"/>
      <c r="HT33" s="76"/>
      <c r="HU33" s="76"/>
      <c r="HV33" s="76"/>
      <c r="HW33" s="76"/>
      <c r="HX33" s="76"/>
      <c r="HY33" s="76"/>
      <c r="HZ33" s="76"/>
      <c r="IA33" s="76"/>
      <c r="IB33" s="76"/>
      <c r="IC33" s="76"/>
      <c r="ID33" s="76"/>
      <c r="IE33" s="76"/>
      <c r="IF33" s="76"/>
      <c r="IG33" s="76"/>
      <c r="IH33" s="76"/>
      <c r="II33" s="76"/>
      <c r="IJ33" s="76"/>
      <c r="IK33" s="76"/>
      <c r="IL33" s="76"/>
      <c r="IM33" s="76"/>
      <c r="IN33" s="76"/>
      <c r="IO33" s="76"/>
      <c r="IP33" s="76"/>
      <c r="IQ33" s="76"/>
      <c r="IR33" s="76"/>
      <c r="IS33" s="76"/>
      <c r="IT33" s="76"/>
      <c r="IU33" s="76"/>
    </row>
    <row r="34" spans="1:255" s="77" customFormat="1" ht="12" customHeight="1" x14ac:dyDescent="0.25">
      <c r="A34" s="73"/>
      <c r="B34" s="89" t="s">
        <v>99</v>
      </c>
      <c r="C34" s="90" t="s">
        <v>16</v>
      </c>
      <c r="D34" s="90">
        <v>0.5</v>
      </c>
      <c r="E34" s="90" t="s">
        <v>64</v>
      </c>
      <c r="F34" s="91">
        <v>20000</v>
      </c>
      <c r="G34" s="92">
        <f t="shared" si="0"/>
        <v>10000</v>
      </c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  <c r="EN34" s="76"/>
      <c r="EO34" s="76"/>
      <c r="EP34" s="76"/>
      <c r="EQ34" s="76"/>
      <c r="ER34" s="76"/>
      <c r="ES34" s="76"/>
      <c r="ET34" s="76"/>
      <c r="EU34" s="76"/>
      <c r="EV34" s="76"/>
      <c r="EW34" s="76"/>
      <c r="EX34" s="76"/>
      <c r="EY34" s="76"/>
      <c r="EZ34" s="76"/>
      <c r="FA34" s="76"/>
      <c r="FB34" s="76"/>
      <c r="FC34" s="76"/>
      <c r="FD34" s="76"/>
      <c r="FE34" s="76"/>
      <c r="FF34" s="76"/>
      <c r="FG34" s="76"/>
      <c r="FH34" s="76"/>
      <c r="FI34" s="76"/>
      <c r="FJ34" s="76"/>
      <c r="FK34" s="76"/>
      <c r="FL34" s="76"/>
      <c r="FM34" s="76"/>
      <c r="FN34" s="76"/>
      <c r="FO34" s="76"/>
      <c r="FP34" s="76"/>
      <c r="FQ34" s="76"/>
      <c r="FR34" s="76"/>
      <c r="FS34" s="76"/>
      <c r="FT34" s="76"/>
      <c r="FU34" s="76"/>
      <c r="FV34" s="76"/>
      <c r="FW34" s="76"/>
      <c r="FX34" s="76"/>
      <c r="FY34" s="76"/>
      <c r="FZ34" s="76"/>
      <c r="GA34" s="76"/>
      <c r="GB34" s="76"/>
      <c r="GC34" s="76"/>
      <c r="GD34" s="76"/>
      <c r="GE34" s="76"/>
      <c r="GF34" s="76"/>
      <c r="GG34" s="76"/>
      <c r="GH34" s="76"/>
      <c r="GI34" s="76"/>
      <c r="GJ34" s="76"/>
      <c r="GK34" s="76"/>
      <c r="GL34" s="76"/>
      <c r="GM34" s="76"/>
      <c r="GN34" s="76"/>
      <c r="GO34" s="76"/>
      <c r="GP34" s="76"/>
      <c r="GQ34" s="76"/>
      <c r="GR34" s="76"/>
      <c r="GS34" s="76"/>
      <c r="GT34" s="76"/>
      <c r="GU34" s="76"/>
      <c r="GV34" s="76"/>
      <c r="GW34" s="76"/>
      <c r="GX34" s="76"/>
      <c r="GY34" s="76"/>
      <c r="GZ34" s="76"/>
      <c r="HA34" s="76"/>
      <c r="HB34" s="76"/>
      <c r="HC34" s="76"/>
      <c r="HD34" s="76"/>
      <c r="HE34" s="76"/>
      <c r="HF34" s="76"/>
      <c r="HG34" s="76"/>
      <c r="HH34" s="76"/>
      <c r="HI34" s="76"/>
      <c r="HJ34" s="76"/>
      <c r="HK34" s="76"/>
      <c r="HL34" s="76"/>
      <c r="HM34" s="76"/>
      <c r="HN34" s="76"/>
      <c r="HO34" s="76"/>
      <c r="HP34" s="76"/>
      <c r="HQ34" s="76"/>
      <c r="HR34" s="76"/>
      <c r="HS34" s="76"/>
      <c r="HT34" s="76"/>
      <c r="HU34" s="76"/>
      <c r="HV34" s="76"/>
      <c r="HW34" s="76"/>
      <c r="HX34" s="76"/>
      <c r="HY34" s="76"/>
      <c r="HZ34" s="76"/>
      <c r="IA34" s="76"/>
      <c r="IB34" s="76"/>
      <c r="IC34" s="76"/>
      <c r="ID34" s="76"/>
      <c r="IE34" s="76"/>
      <c r="IF34" s="76"/>
      <c r="IG34" s="76"/>
      <c r="IH34" s="76"/>
      <c r="II34" s="76"/>
      <c r="IJ34" s="76"/>
      <c r="IK34" s="76"/>
      <c r="IL34" s="76"/>
      <c r="IM34" s="76"/>
      <c r="IN34" s="76"/>
      <c r="IO34" s="76"/>
      <c r="IP34" s="76"/>
      <c r="IQ34" s="76"/>
      <c r="IR34" s="76"/>
      <c r="IS34" s="76"/>
      <c r="IT34" s="76"/>
      <c r="IU34" s="76"/>
    </row>
    <row r="35" spans="1:255" s="77" customFormat="1" ht="12" customHeight="1" x14ac:dyDescent="0.25">
      <c r="A35" s="73"/>
      <c r="B35" s="89" t="s">
        <v>100</v>
      </c>
      <c r="C35" s="90" t="s">
        <v>16</v>
      </c>
      <c r="D35" s="90">
        <v>0.5</v>
      </c>
      <c r="E35" s="90" t="s">
        <v>64</v>
      </c>
      <c r="F35" s="91">
        <v>20000</v>
      </c>
      <c r="G35" s="92">
        <f t="shared" ref="G35:G44" si="1">+F35*D35</f>
        <v>10000</v>
      </c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  <c r="EN35" s="76"/>
      <c r="EO35" s="76"/>
      <c r="EP35" s="76"/>
      <c r="EQ35" s="76"/>
      <c r="ER35" s="76"/>
      <c r="ES35" s="76"/>
      <c r="ET35" s="76"/>
      <c r="EU35" s="76"/>
      <c r="EV35" s="76"/>
      <c r="EW35" s="76"/>
      <c r="EX35" s="76"/>
      <c r="EY35" s="76"/>
      <c r="EZ35" s="76"/>
      <c r="FA35" s="76"/>
      <c r="FB35" s="76"/>
      <c r="FC35" s="76"/>
      <c r="FD35" s="76"/>
      <c r="FE35" s="76"/>
      <c r="FF35" s="76"/>
      <c r="FG35" s="76"/>
      <c r="FH35" s="76"/>
      <c r="FI35" s="76"/>
      <c r="FJ35" s="76"/>
      <c r="FK35" s="76"/>
      <c r="FL35" s="76"/>
      <c r="FM35" s="76"/>
      <c r="FN35" s="76"/>
      <c r="FO35" s="76"/>
      <c r="FP35" s="76"/>
      <c r="FQ35" s="76"/>
      <c r="FR35" s="76"/>
      <c r="FS35" s="76"/>
      <c r="FT35" s="76"/>
      <c r="FU35" s="76"/>
      <c r="FV35" s="76"/>
      <c r="FW35" s="76"/>
      <c r="FX35" s="76"/>
      <c r="FY35" s="76"/>
      <c r="FZ35" s="76"/>
      <c r="GA35" s="76"/>
      <c r="GB35" s="76"/>
      <c r="GC35" s="76"/>
      <c r="GD35" s="76"/>
      <c r="GE35" s="76"/>
      <c r="GF35" s="76"/>
      <c r="GG35" s="76"/>
      <c r="GH35" s="76"/>
      <c r="GI35" s="76"/>
      <c r="GJ35" s="76"/>
      <c r="GK35" s="76"/>
      <c r="GL35" s="76"/>
      <c r="GM35" s="76"/>
      <c r="GN35" s="76"/>
      <c r="GO35" s="76"/>
      <c r="GP35" s="76"/>
      <c r="GQ35" s="76"/>
      <c r="GR35" s="76"/>
      <c r="GS35" s="76"/>
      <c r="GT35" s="76"/>
      <c r="GU35" s="76"/>
      <c r="GV35" s="76"/>
      <c r="GW35" s="76"/>
      <c r="GX35" s="76"/>
      <c r="GY35" s="76"/>
      <c r="GZ35" s="76"/>
      <c r="HA35" s="76"/>
      <c r="HB35" s="76"/>
      <c r="HC35" s="76"/>
      <c r="HD35" s="76"/>
      <c r="HE35" s="76"/>
      <c r="HF35" s="76"/>
      <c r="HG35" s="76"/>
      <c r="HH35" s="76"/>
      <c r="HI35" s="76"/>
      <c r="HJ35" s="76"/>
      <c r="HK35" s="76"/>
      <c r="HL35" s="76"/>
      <c r="HM35" s="76"/>
      <c r="HN35" s="76"/>
      <c r="HO35" s="76"/>
      <c r="HP35" s="76"/>
      <c r="HQ35" s="76"/>
      <c r="HR35" s="76"/>
      <c r="HS35" s="76"/>
      <c r="HT35" s="76"/>
      <c r="HU35" s="76"/>
      <c r="HV35" s="76"/>
      <c r="HW35" s="76"/>
      <c r="HX35" s="76"/>
      <c r="HY35" s="76"/>
      <c r="HZ35" s="76"/>
      <c r="IA35" s="76"/>
      <c r="IB35" s="76"/>
      <c r="IC35" s="76"/>
      <c r="ID35" s="76"/>
      <c r="IE35" s="76"/>
      <c r="IF35" s="76"/>
      <c r="IG35" s="76"/>
      <c r="IH35" s="76"/>
      <c r="II35" s="76"/>
      <c r="IJ35" s="76"/>
      <c r="IK35" s="76"/>
      <c r="IL35" s="76"/>
      <c r="IM35" s="76"/>
      <c r="IN35" s="76"/>
      <c r="IO35" s="76"/>
      <c r="IP35" s="76"/>
      <c r="IQ35" s="76"/>
      <c r="IR35" s="76"/>
      <c r="IS35" s="76"/>
      <c r="IT35" s="76"/>
      <c r="IU35" s="76"/>
    </row>
    <row r="36" spans="1:255" s="77" customFormat="1" ht="12" customHeight="1" x14ac:dyDescent="0.25">
      <c r="A36" s="73"/>
      <c r="B36" s="89" t="s">
        <v>101</v>
      </c>
      <c r="C36" s="90" t="s">
        <v>16</v>
      </c>
      <c r="D36" s="90">
        <v>0.5</v>
      </c>
      <c r="E36" s="90" t="s">
        <v>64</v>
      </c>
      <c r="F36" s="91">
        <v>15000</v>
      </c>
      <c r="G36" s="92">
        <f t="shared" si="1"/>
        <v>7500</v>
      </c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76"/>
      <c r="DY36" s="76"/>
      <c r="DZ36" s="76"/>
      <c r="EA36" s="76"/>
      <c r="EB36" s="76"/>
      <c r="EC36" s="76"/>
      <c r="ED36" s="76"/>
      <c r="EE36" s="76"/>
      <c r="EF36" s="76"/>
      <c r="EG36" s="76"/>
      <c r="EH36" s="76"/>
      <c r="EI36" s="76"/>
      <c r="EJ36" s="76"/>
      <c r="EK36" s="76"/>
      <c r="EL36" s="76"/>
      <c r="EM36" s="76"/>
      <c r="EN36" s="76"/>
      <c r="EO36" s="76"/>
      <c r="EP36" s="76"/>
      <c r="EQ36" s="76"/>
      <c r="ER36" s="76"/>
      <c r="ES36" s="76"/>
      <c r="ET36" s="76"/>
      <c r="EU36" s="76"/>
      <c r="EV36" s="76"/>
      <c r="EW36" s="76"/>
      <c r="EX36" s="76"/>
      <c r="EY36" s="76"/>
      <c r="EZ36" s="76"/>
      <c r="FA36" s="76"/>
      <c r="FB36" s="76"/>
      <c r="FC36" s="76"/>
      <c r="FD36" s="76"/>
      <c r="FE36" s="76"/>
      <c r="FF36" s="76"/>
      <c r="FG36" s="76"/>
      <c r="FH36" s="76"/>
      <c r="FI36" s="76"/>
      <c r="FJ36" s="76"/>
      <c r="FK36" s="76"/>
      <c r="FL36" s="76"/>
      <c r="FM36" s="76"/>
      <c r="FN36" s="76"/>
      <c r="FO36" s="76"/>
      <c r="FP36" s="76"/>
      <c r="FQ36" s="76"/>
      <c r="FR36" s="76"/>
      <c r="FS36" s="76"/>
      <c r="FT36" s="76"/>
      <c r="FU36" s="76"/>
      <c r="FV36" s="76"/>
      <c r="FW36" s="76"/>
      <c r="FX36" s="76"/>
      <c r="FY36" s="76"/>
      <c r="FZ36" s="76"/>
      <c r="GA36" s="76"/>
      <c r="GB36" s="76"/>
      <c r="GC36" s="76"/>
      <c r="GD36" s="76"/>
      <c r="GE36" s="76"/>
      <c r="GF36" s="76"/>
      <c r="GG36" s="76"/>
      <c r="GH36" s="76"/>
      <c r="GI36" s="76"/>
      <c r="GJ36" s="76"/>
      <c r="GK36" s="76"/>
      <c r="GL36" s="76"/>
      <c r="GM36" s="76"/>
      <c r="GN36" s="76"/>
      <c r="GO36" s="76"/>
      <c r="GP36" s="76"/>
      <c r="GQ36" s="76"/>
      <c r="GR36" s="76"/>
      <c r="GS36" s="76"/>
      <c r="GT36" s="76"/>
      <c r="GU36" s="76"/>
      <c r="GV36" s="76"/>
      <c r="GW36" s="76"/>
      <c r="GX36" s="76"/>
      <c r="GY36" s="76"/>
      <c r="GZ36" s="76"/>
      <c r="HA36" s="76"/>
      <c r="HB36" s="76"/>
      <c r="HC36" s="76"/>
      <c r="HD36" s="76"/>
      <c r="HE36" s="76"/>
      <c r="HF36" s="76"/>
      <c r="HG36" s="76"/>
      <c r="HH36" s="76"/>
      <c r="HI36" s="76"/>
      <c r="HJ36" s="76"/>
      <c r="HK36" s="76"/>
      <c r="HL36" s="76"/>
      <c r="HM36" s="76"/>
      <c r="HN36" s="76"/>
      <c r="HO36" s="76"/>
      <c r="HP36" s="76"/>
      <c r="HQ36" s="76"/>
      <c r="HR36" s="76"/>
      <c r="HS36" s="76"/>
      <c r="HT36" s="76"/>
      <c r="HU36" s="76"/>
      <c r="HV36" s="76"/>
      <c r="HW36" s="76"/>
      <c r="HX36" s="76"/>
      <c r="HY36" s="76"/>
      <c r="HZ36" s="76"/>
      <c r="IA36" s="76"/>
      <c r="IB36" s="76"/>
      <c r="IC36" s="76"/>
      <c r="ID36" s="76"/>
      <c r="IE36" s="76"/>
      <c r="IF36" s="76"/>
      <c r="IG36" s="76"/>
      <c r="IH36" s="76"/>
      <c r="II36" s="76"/>
      <c r="IJ36" s="76"/>
      <c r="IK36" s="76"/>
      <c r="IL36" s="76"/>
      <c r="IM36" s="76"/>
      <c r="IN36" s="76"/>
      <c r="IO36" s="76"/>
      <c r="IP36" s="76"/>
      <c r="IQ36" s="76"/>
      <c r="IR36" s="76"/>
      <c r="IS36" s="76"/>
      <c r="IT36" s="76"/>
      <c r="IU36" s="76"/>
    </row>
    <row r="37" spans="1:255" s="77" customFormat="1" ht="12" customHeight="1" x14ac:dyDescent="0.25">
      <c r="A37" s="73"/>
      <c r="B37" s="89" t="s">
        <v>102</v>
      </c>
      <c r="C37" s="90" t="s">
        <v>16</v>
      </c>
      <c r="D37" s="90">
        <v>0.5</v>
      </c>
      <c r="E37" s="90" t="s">
        <v>64</v>
      </c>
      <c r="F37" s="91">
        <v>20000</v>
      </c>
      <c r="G37" s="92">
        <f t="shared" si="1"/>
        <v>10000</v>
      </c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  <c r="EN37" s="76"/>
      <c r="EO37" s="76"/>
      <c r="EP37" s="76"/>
      <c r="EQ37" s="76"/>
      <c r="ER37" s="76"/>
      <c r="ES37" s="76"/>
      <c r="ET37" s="76"/>
      <c r="EU37" s="76"/>
      <c r="EV37" s="76"/>
      <c r="EW37" s="76"/>
      <c r="EX37" s="76"/>
      <c r="EY37" s="76"/>
      <c r="EZ37" s="76"/>
      <c r="FA37" s="76"/>
      <c r="FB37" s="76"/>
      <c r="FC37" s="76"/>
      <c r="FD37" s="76"/>
      <c r="FE37" s="76"/>
      <c r="FF37" s="76"/>
      <c r="FG37" s="76"/>
      <c r="FH37" s="76"/>
      <c r="FI37" s="76"/>
      <c r="FJ37" s="76"/>
      <c r="FK37" s="76"/>
      <c r="FL37" s="76"/>
      <c r="FM37" s="76"/>
      <c r="FN37" s="76"/>
      <c r="FO37" s="76"/>
      <c r="FP37" s="76"/>
      <c r="FQ37" s="76"/>
      <c r="FR37" s="76"/>
      <c r="FS37" s="76"/>
      <c r="FT37" s="76"/>
      <c r="FU37" s="76"/>
      <c r="FV37" s="76"/>
      <c r="FW37" s="76"/>
      <c r="FX37" s="76"/>
      <c r="FY37" s="76"/>
      <c r="FZ37" s="76"/>
      <c r="GA37" s="76"/>
      <c r="GB37" s="76"/>
      <c r="GC37" s="76"/>
      <c r="GD37" s="76"/>
      <c r="GE37" s="76"/>
      <c r="GF37" s="76"/>
      <c r="GG37" s="76"/>
      <c r="GH37" s="76"/>
      <c r="GI37" s="76"/>
      <c r="GJ37" s="76"/>
      <c r="GK37" s="76"/>
      <c r="GL37" s="76"/>
      <c r="GM37" s="76"/>
      <c r="GN37" s="76"/>
      <c r="GO37" s="76"/>
      <c r="GP37" s="76"/>
      <c r="GQ37" s="76"/>
      <c r="GR37" s="76"/>
      <c r="GS37" s="76"/>
      <c r="GT37" s="76"/>
      <c r="GU37" s="76"/>
      <c r="GV37" s="76"/>
      <c r="GW37" s="76"/>
      <c r="GX37" s="76"/>
      <c r="GY37" s="76"/>
      <c r="GZ37" s="76"/>
      <c r="HA37" s="76"/>
      <c r="HB37" s="76"/>
      <c r="HC37" s="76"/>
      <c r="HD37" s="76"/>
      <c r="HE37" s="76"/>
      <c r="HF37" s="76"/>
      <c r="HG37" s="76"/>
      <c r="HH37" s="76"/>
      <c r="HI37" s="76"/>
      <c r="HJ37" s="76"/>
      <c r="HK37" s="76"/>
      <c r="HL37" s="76"/>
      <c r="HM37" s="76"/>
      <c r="HN37" s="76"/>
      <c r="HO37" s="76"/>
      <c r="HP37" s="76"/>
      <c r="HQ37" s="76"/>
      <c r="HR37" s="76"/>
      <c r="HS37" s="76"/>
      <c r="HT37" s="76"/>
      <c r="HU37" s="76"/>
      <c r="HV37" s="76"/>
      <c r="HW37" s="76"/>
      <c r="HX37" s="76"/>
      <c r="HY37" s="76"/>
      <c r="HZ37" s="76"/>
      <c r="IA37" s="76"/>
      <c r="IB37" s="76"/>
      <c r="IC37" s="76"/>
      <c r="ID37" s="76"/>
      <c r="IE37" s="76"/>
      <c r="IF37" s="76"/>
      <c r="IG37" s="76"/>
      <c r="IH37" s="76"/>
      <c r="II37" s="76"/>
      <c r="IJ37" s="76"/>
      <c r="IK37" s="76"/>
      <c r="IL37" s="76"/>
      <c r="IM37" s="76"/>
      <c r="IN37" s="76"/>
      <c r="IO37" s="76"/>
      <c r="IP37" s="76"/>
      <c r="IQ37" s="76"/>
      <c r="IR37" s="76"/>
      <c r="IS37" s="76"/>
      <c r="IT37" s="76"/>
      <c r="IU37" s="76"/>
    </row>
    <row r="38" spans="1:255" s="77" customFormat="1" ht="12" customHeight="1" x14ac:dyDescent="0.25">
      <c r="A38" s="73"/>
      <c r="B38" s="89" t="s">
        <v>103</v>
      </c>
      <c r="C38" s="90" t="s">
        <v>16</v>
      </c>
      <c r="D38" s="90">
        <v>1</v>
      </c>
      <c r="E38" s="90" t="s">
        <v>64</v>
      </c>
      <c r="F38" s="91">
        <v>15000</v>
      </c>
      <c r="G38" s="92">
        <f t="shared" si="1"/>
        <v>15000</v>
      </c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76"/>
      <c r="DY38" s="76"/>
      <c r="DZ38" s="76"/>
      <c r="EA38" s="76"/>
      <c r="EB38" s="76"/>
      <c r="EC38" s="76"/>
      <c r="ED38" s="76"/>
      <c r="EE38" s="76"/>
      <c r="EF38" s="76"/>
      <c r="EG38" s="76"/>
      <c r="EH38" s="76"/>
      <c r="EI38" s="76"/>
      <c r="EJ38" s="76"/>
      <c r="EK38" s="76"/>
      <c r="EL38" s="76"/>
      <c r="EM38" s="76"/>
      <c r="EN38" s="76"/>
      <c r="EO38" s="76"/>
      <c r="EP38" s="76"/>
      <c r="EQ38" s="76"/>
      <c r="ER38" s="76"/>
      <c r="ES38" s="76"/>
      <c r="ET38" s="76"/>
      <c r="EU38" s="76"/>
      <c r="EV38" s="76"/>
      <c r="EW38" s="76"/>
      <c r="EX38" s="76"/>
      <c r="EY38" s="76"/>
      <c r="EZ38" s="76"/>
      <c r="FA38" s="76"/>
      <c r="FB38" s="76"/>
      <c r="FC38" s="76"/>
      <c r="FD38" s="76"/>
      <c r="FE38" s="76"/>
      <c r="FF38" s="76"/>
      <c r="FG38" s="76"/>
      <c r="FH38" s="76"/>
      <c r="FI38" s="76"/>
      <c r="FJ38" s="76"/>
      <c r="FK38" s="76"/>
      <c r="FL38" s="76"/>
      <c r="FM38" s="76"/>
      <c r="FN38" s="76"/>
      <c r="FO38" s="76"/>
      <c r="FP38" s="76"/>
      <c r="FQ38" s="76"/>
      <c r="FR38" s="76"/>
      <c r="FS38" s="76"/>
      <c r="FT38" s="76"/>
      <c r="FU38" s="76"/>
      <c r="FV38" s="76"/>
      <c r="FW38" s="76"/>
      <c r="FX38" s="76"/>
      <c r="FY38" s="76"/>
      <c r="FZ38" s="76"/>
      <c r="GA38" s="76"/>
      <c r="GB38" s="76"/>
      <c r="GC38" s="76"/>
      <c r="GD38" s="76"/>
      <c r="GE38" s="76"/>
      <c r="GF38" s="76"/>
      <c r="GG38" s="76"/>
      <c r="GH38" s="76"/>
      <c r="GI38" s="76"/>
      <c r="GJ38" s="76"/>
      <c r="GK38" s="76"/>
      <c r="GL38" s="76"/>
      <c r="GM38" s="76"/>
      <c r="GN38" s="76"/>
      <c r="GO38" s="76"/>
      <c r="GP38" s="76"/>
      <c r="GQ38" s="76"/>
      <c r="GR38" s="76"/>
      <c r="GS38" s="76"/>
      <c r="GT38" s="76"/>
      <c r="GU38" s="76"/>
      <c r="GV38" s="76"/>
      <c r="GW38" s="76"/>
      <c r="GX38" s="76"/>
      <c r="GY38" s="76"/>
      <c r="GZ38" s="76"/>
      <c r="HA38" s="76"/>
      <c r="HB38" s="76"/>
      <c r="HC38" s="76"/>
      <c r="HD38" s="76"/>
      <c r="HE38" s="76"/>
      <c r="HF38" s="76"/>
      <c r="HG38" s="76"/>
      <c r="HH38" s="76"/>
      <c r="HI38" s="76"/>
      <c r="HJ38" s="76"/>
      <c r="HK38" s="76"/>
      <c r="HL38" s="76"/>
      <c r="HM38" s="76"/>
      <c r="HN38" s="76"/>
      <c r="HO38" s="76"/>
      <c r="HP38" s="76"/>
      <c r="HQ38" s="76"/>
      <c r="HR38" s="76"/>
      <c r="HS38" s="76"/>
      <c r="HT38" s="76"/>
      <c r="HU38" s="76"/>
      <c r="HV38" s="76"/>
      <c r="HW38" s="76"/>
      <c r="HX38" s="76"/>
      <c r="HY38" s="76"/>
      <c r="HZ38" s="76"/>
      <c r="IA38" s="76"/>
      <c r="IB38" s="76"/>
      <c r="IC38" s="76"/>
      <c r="ID38" s="76"/>
      <c r="IE38" s="76"/>
      <c r="IF38" s="76"/>
      <c r="IG38" s="76"/>
      <c r="IH38" s="76"/>
      <c r="II38" s="76"/>
      <c r="IJ38" s="76"/>
      <c r="IK38" s="76"/>
      <c r="IL38" s="76"/>
      <c r="IM38" s="76"/>
      <c r="IN38" s="76"/>
      <c r="IO38" s="76"/>
      <c r="IP38" s="76"/>
      <c r="IQ38" s="76"/>
      <c r="IR38" s="76"/>
      <c r="IS38" s="76"/>
      <c r="IT38" s="76"/>
      <c r="IU38" s="76"/>
    </row>
    <row r="39" spans="1:255" s="77" customFormat="1" ht="12" customHeight="1" x14ac:dyDescent="0.25">
      <c r="A39" s="73"/>
      <c r="B39" s="89" t="s">
        <v>88</v>
      </c>
      <c r="C39" s="90" t="s">
        <v>16</v>
      </c>
      <c r="D39" s="90">
        <v>0.5</v>
      </c>
      <c r="E39" s="90" t="s">
        <v>75</v>
      </c>
      <c r="F39" s="91">
        <v>20000</v>
      </c>
      <c r="G39" s="92">
        <f t="shared" si="1"/>
        <v>10000</v>
      </c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76"/>
      <c r="DU39" s="76"/>
      <c r="DV39" s="76"/>
      <c r="DW39" s="76"/>
      <c r="DX39" s="76"/>
      <c r="DY39" s="76"/>
      <c r="DZ39" s="76"/>
      <c r="EA39" s="76"/>
      <c r="EB39" s="76"/>
      <c r="EC39" s="76"/>
      <c r="ED39" s="76"/>
      <c r="EE39" s="76"/>
      <c r="EF39" s="76"/>
      <c r="EG39" s="76"/>
      <c r="EH39" s="76"/>
      <c r="EI39" s="76"/>
      <c r="EJ39" s="76"/>
      <c r="EK39" s="76"/>
      <c r="EL39" s="76"/>
      <c r="EM39" s="76"/>
      <c r="EN39" s="76"/>
      <c r="EO39" s="76"/>
      <c r="EP39" s="76"/>
      <c r="EQ39" s="76"/>
      <c r="ER39" s="76"/>
      <c r="ES39" s="76"/>
      <c r="ET39" s="76"/>
      <c r="EU39" s="76"/>
      <c r="EV39" s="76"/>
      <c r="EW39" s="76"/>
      <c r="EX39" s="76"/>
      <c r="EY39" s="76"/>
      <c r="EZ39" s="76"/>
      <c r="FA39" s="76"/>
      <c r="FB39" s="76"/>
      <c r="FC39" s="76"/>
      <c r="FD39" s="76"/>
      <c r="FE39" s="76"/>
      <c r="FF39" s="76"/>
      <c r="FG39" s="76"/>
      <c r="FH39" s="76"/>
      <c r="FI39" s="76"/>
      <c r="FJ39" s="76"/>
      <c r="FK39" s="76"/>
      <c r="FL39" s="76"/>
      <c r="FM39" s="76"/>
      <c r="FN39" s="76"/>
      <c r="FO39" s="76"/>
      <c r="FP39" s="76"/>
      <c r="FQ39" s="76"/>
      <c r="FR39" s="76"/>
      <c r="FS39" s="76"/>
      <c r="FT39" s="76"/>
      <c r="FU39" s="76"/>
      <c r="FV39" s="76"/>
      <c r="FW39" s="76"/>
      <c r="FX39" s="76"/>
      <c r="FY39" s="76"/>
      <c r="FZ39" s="76"/>
      <c r="GA39" s="76"/>
      <c r="GB39" s="76"/>
      <c r="GC39" s="76"/>
      <c r="GD39" s="76"/>
      <c r="GE39" s="76"/>
      <c r="GF39" s="76"/>
      <c r="GG39" s="76"/>
      <c r="GH39" s="76"/>
      <c r="GI39" s="76"/>
      <c r="GJ39" s="76"/>
      <c r="GK39" s="76"/>
      <c r="GL39" s="76"/>
      <c r="GM39" s="76"/>
      <c r="GN39" s="76"/>
      <c r="GO39" s="76"/>
      <c r="GP39" s="76"/>
      <c r="GQ39" s="76"/>
      <c r="GR39" s="76"/>
      <c r="GS39" s="76"/>
      <c r="GT39" s="76"/>
      <c r="GU39" s="76"/>
      <c r="GV39" s="76"/>
      <c r="GW39" s="76"/>
      <c r="GX39" s="76"/>
      <c r="GY39" s="76"/>
      <c r="GZ39" s="76"/>
      <c r="HA39" s="76"/>
      <c r="HB39" s="76"/>
      <c r="HC39" s="76"/>
      <c r="HD39" s="76"/>
      <c r="HE39" s="76"/>
      <c r="HF39" s="76"/>
      <c r="HG39" s="76"/>
      <c r="HH39" s="76"/>
      <c r="HI39" s="76"/>
      <c r="HJ39" s="76"/>
      <c r="HK39" s="76"/>
      <c r="HL39" s="76"/>
      <c r="HM39" s="76"/>
      <c r="HN39" s="76"/>
      <c r="HO39" s="76"/>
      <c r="HP39" s="76"/>
      <c r="HQ39" s="76"/>
      <c r="HR39" s="76"/>
      <c r="HS39" s="76"/>
      <c r="HT39" s="76"/>
      <c r="HU39" s="76"/>
      <c r="HV39" s="76"/>
      <c r="HW39" s="76"/>
      <c r="HX39" s="76"/>
      <c r="HY39" s="76"/>
      <c r="HZ39" s="76"/>
      <c r="IA39" s="76"/>
      <c r="IB39" s="76"/>
      <c r="IC39" s="76"/>
      <c r="ID39" s="76"/>
      <c r="IE39" s="76"/>
      <c r="IF39" s="76"/>
      <c r="IG39" s="76"/>
      <c r="IH39" s="76"/>
      <c r="II39" s="76"/>
      <c r="IJ39" s="76"/>
      <c r="IK39" s="76"/>
      <c r="IL39" s="76"/>
      <c r="IM39" s="76"/>
      <c r="IN39" s="76"/>
      <c r="IO39" s="76"/>
      <c r="IP39" s="76"/>
      <c r="IQ39" s="76"/>
      <c r="IR39" s="76"/>
      <c r="IS39" s="76"/>
      <c r="IT39" s="76"/>
      <c r="IU39" s="76"/>
    </row>
    <row r="40" spans="1:255" s="77" customFormat="1" ht="12" customHeight="1" x14ac:dyDescent="0.25">
      <c r="A40" s="73"/>
      <c r="B40" s="89" t="s">
        <v>104</v>
      </c>
      <c r="C40" s="90" t="s">
        <v>16</v>
      </c>
      <c r="D40" s="90">
        <v>1</v>
      </c>
      <c r="E40" s="90" t="s">
        <v>75</v>
      </c>
      <c r="F40" s="91">
        <v>15000</v>
      </c>
      <c r="G40" s="92">
        <f t="shared" si="1"/>
        <v>15000</v>
      </c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  <c r="DT40" s="76"/>
      <c r="DU40" s="76"/>
      <c r="DV40" s="76"/>
      <c r="DW40" s="76"/>
      <c r="DX40" s="76"/>
      <c r="DY40" s="76"/>
      <c r="DZ40" s="76"/>
      <c r="EA40" s="76"/>
      <c r="EB40" s="76"/>
      <c r="EC40" s="76"/>
      <c r="ED40" s="76"/>
      <c r="EE40" s="76"/>
      <c r="EF40" s="76"/>
      <c r="EG40" s="76"/>
      <c r="EH40" s="76"/>
      <c r="EI40" s="76"/>
      <c r="EJ40" s="76"/>
      <c r="EK40" s="76"/>
      <c r="EL40" s="76"/>
      <c r="EM40" s="76"/>
      <c r="EN40" s="76"/>
      <c r="EO40" s="76"/>
      <c r="EP40" s="76"/>
      <c r="EQ40" s="76"/>
      <c r="ER40" s="76"/>
      <c r="ES40" s="76"/>
      <c r="ET40" s="76"/>
      <c r="EU40" s="76"/>
      <c r="EV40" s="76"/>
      <c r="EW40" s="76"/>
      <c r="EX40" s="76"/>
      <c r="EY40" s="76"/>
      <c r="EZ40" s="76"/>
      <c r="FA40" s="76"/>
      <c r="FB40" s="76"/>
      <c r="FC40" s="76"/>
      <c r="FD40" s="76"/>
      <c r="FE40" s="76"/>
      <c r="FF40" s="76"/>
      <c r="FG40" s="76"/>
      <c r="FH40" s="76"/>
      <c r="FI40" s="76"/>
      <c r="FJ40" s="76"/>
      <c r="FK40" s="76"/>
      <c r="FL40" s="76"/>
      <c r="FM40" s="76"/>
      <c r="FN40" s="76"/>
      <c r="FO40" s="76"/>
      <c r="FP40" s="76"/>
      <c r="FQ40" s="76"/>
      <c r="FR40" s="76"/>
      <c r="FS40" s="76"/>
      <c r="FT40" s="76"/>
      <c r="FU40" s="76"/>
      <c r="FV40" s="76"/>
      <c r="FW40" s="76"/>
      <c r="FX40" s="76"/>
      <c r="FY40" s="76"/>
      <c r="FZ40" s="76"/>
      <c r="GA40" s="76"/>
      <c r="GB40" s="76"/>
      <c r="GC40" s="76"/>
      <c r="GD40" s="76"/>
      <c r="GE40" s="76"/>
      <c r="GF40" s="76"/>
      <c r="GG40" s="76"/>
      <c r="GH40" s="76"/>
      <c r="GI40" s="76"/>
      <c r="GJ40" s="76"/>
      <c r="GK40" s="76"/>
      <c r="GL40" s="76"/>
      <c r="GM40" s="76"/>
      <c r="GN40" s="76"/>
      <c r="GO40" s="76"/>
      <c r="GP40" s="76"/>
      <c r="GQ40" s="76"/>
      <c r="GR40" s="76"/>
      <c r="GS40" s="76"/>
      <c r="GT40" s="76"/>
      <c r="GU40" s="76"/>
      <c r="GV40" s="76"/>
      <c r="GW40" s="76"/>
      <c r="GX40" s="76"/>
      <c r="GY40" s="76"/>
      <c r="GZ40" s="76"/>
      <c r="HA40" s="76"/>
      <c r="HB40" s="76"/>
      <c r="HC40" s="76"/>
      <c r="HD40" s="76"/>
      <c r="HE40" s="76"/>
      <c r="HF40" s="76"/>
      <c r="HG40" s="76"/>
      <c r="HH40" s="76"/>
      <c r="HI40" s="76"/>
      <c r="HJ40" s="76"/>
      <c r="HK40" s="76"/>
      <c r="HL40" s="76"/>
      <c r="HM40" s="76"/>
      <c r="HN40" s="76"/>
      <c r="HO40" s="76"/>
      <c r="HP40" s="76"/>
      <c r="HQ40" s="76"/>
      <c r="HR40" s="76"/>
      <c r="HS40" s="76"/>
      <c r="HT40" s="76"/>
      <c r="HU40" s="76"/>
      <c r="HV40" s="76"/>
      <c r="HW40" s="76"/>
      <c r="HX40" s="76"/>
      <c r="HY40" s="76"/>
      <c r="HZ40" s="76"/>
      <c r="IA40" s="76"/>
      <c r="IB40" s="76"/>
      <c r="IC40" s="76"/>
      <c r="ID40" s="76"/>
      <c r="IE40" s="76"/>
      <c r="IF40" s="76"/>
      <c r="IG40" s="76"/>
      <c r="IH40" s="76"/>
      <c r="II40" s="76"/>
      <c r="IJ40" s="76"/>
      <c r="IK40" s="76"/>
      <c r="IL40" s="76"/>
      <c r="IM40" s="76"/>
      <c r="IN40" s="76"/>
      <c r="IO40" s="76"/>
      <c r="IP40" s="76"/>
      <c r="IQ40" s="76"/>
      <c r="IR40" s="76"/>
      <c r="IS40" s="76"/>
      <c r="IT40" s="76"/>
      <c r="IU40" s="76"/>
    </row>
    <row r="41" spans="1:255" s="77" customFormat="1" ht="12" customHeight="1" x14ac:dyDescent="0.25">
      <c r="A41" s="73"/>
      <c r="B41" s="89" t="s">
        <v>101</v>
      </c>
      <c r="C41" s="90" t="s">
        <v>16</v>
      </c>
      <c r="D41" s="90">
        <v>0.5</v>
      </c>
      <c r="E41" s="90" t="s">
        <v>75</v>
      </c>
      <c r="F41" s="91">
        <v>15000</v>
      </c>
      <c r="G41" s="92">
        <f t="shared" si="1"/>
        <v>7500</v>
      </c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76"/>
      <c r="EF41" s="76"/>
      <c r="EG41" s="76"/>
      <c r="EH41" s="76"/>
      <c r="EI41" s="76"/>
      <c r="EJ41" s="76"/>
      <c r="EK41" s="76"/>
      <c r="EL41" s="76"/>
      <c r="EM41" s="76"/>
      <c r="EN41" s="76"/>
      <c r="EO41" s="76"/>
      <c r="EP41" s="76"/>
      <c r="EQ41" s="76"/>
      <c r="ER41" s="76"/>
      <c r="ES41" s="76"/>
      <c r="ET41" s="76"/>
      <c r="EU41" s="76"/>
      <c r="EV41" s="76"/>
      <c r="EW41" s="76"/>
      <c r="EX41" s="76"/>
      <c r="EY41" s="76"/>
      <c r="EZ41" s="76"/>
      <c r="FA41" s="76"/>
      <c r="FB41" s="76"/>
      <c r="FC41" s="76"/>
      <c r="FD41" s="76"/>
      <c r="FE41" s="76"/>
      <c r="FF41" s="76"/>
      <c r="FG41" s="76"/>
      <c r="FH41" s="76"/>
      <c r="FI41" s="76"/>
      <c r="FJ41" s="76"/>
      <c r="FK41" s="76"/>
      <c r="FL41" s="76"/>
      <c r="FM41" s="76"/>
      <c r="FN41" s="76"/>
      <c r="FO41" s="76"/>
      <c r="FP41" s="76"/>
      <c r="FQ41" s="76"/>
      <c r="FR41" s="76"/>
      <c r="FS41" s="76"/>
      <c r="FT41" s="76"/>
      <c r="FU41" s="76"/>
      <c r="FV41" s="76"/>
      <c r="FW41" s="76"/>
      <c r="FX41" s="76"/>
      <c r="FY41" s="76"/>
      <c r="FZ41" s="76"/>
      <c r="GA41" s="76"/>
      <c r="GB41" s="76"/>
      <c r="GC41" s="76"/>
      <c r="GD41" s="76"/>
      <c r="GE41" s="76"/>
      <c r="GF41" s="76"/>
      <c r="GG41" s="76"/>
      <c r="GH41" s="76"/>
      <c r="GI41" s="76"/>
      <c r="GJ41" s="76"/>
      <c r="GK41" s="76"/>
      <c r="GL41" s="76"/>
      <c r="GM41" s="76"/>
      <c r="GN41" s="76"/>
      <c r="GO41" s="76"/>
      <c r="GP41" s="76"/>
      <c r="GQ41" s="76"/>
      <c r="GR41" s="76"/>
      <c r="GS41" s="76"/>
      <c r="GT41" s="76"/>
      <c r="GU41" s="76"/>
      <c r="GV41" s="76"/>
      <c r="GW41" s="76"/>
      <c r="GX41" s="76"/>
      <c r="GY41" s="76"/>
      <c r="GZ41" s="76"/>
      <c r="HA41" s="76"/>
      <c r="HB41" s="76"/>
      <c r="HC41" s="76"/>
      <c r="HD41" s="76"/>
      <c r="HE41" s="76"/>
      <c r="HF41" s="76"/>
      <c r="HG41" s="76"/>
      <c r="HH41" s="76"/>
      <c r="HI41" s="76"/>
      <c r="HJ41" s="76"/>
      <c r="HK41" s="76"/>
      <c r="HL41" s="76"/>
      <c r="HM41" s="76"/>
      <c r="HN41" s="76"/>
      <c r="HO41" s="76"/>
      <c r="HP41" s="76"/>
      <c r="HQ41" s="76"/>
      <c r="HR41" s="76"/>
      <c r="HS41" s="76"/>
      <c r="HT41" s="76"/>
      <c r="HU41" s="76"/>
      <c r="HV41" s="76"/>
      <c r="HW41" s="76"/>
      <c r="HX41" s="76"/>
      <c r="HY41" s="76"/>
      <c r="HZ41" s="76"/>
      <c r="IA41" s="76"/>
      <c r="IB41" s="76"/>
      <c r="IC41" s="76"/>
      <c r="ID41" s="76"/>
      <c r="IE41" s="76"/>
      <c r="IF41" s="76"/>
      <c r="IG41" s="76"/>
      <c r="IH41" s="76"/>
      <c r="II41" s="76"/>
      <c r="IJ41" s="76"/>
      <c r="IK41" s="76"/>
      <c r="IL41" s="76"/>
      <c r="IM41" s="76"/>
      <c r="IN41" s="76"/>
      <c r="IO41" s="76"/>
      <c r="IP41" s="76"/>
      <c r="IQ41" s="76"/>
      <c r="IR41" s="76"/>
      <c r="IS41" s="76"/>
      <c r="IT41" s="76"/>
      <c r="IU41" s="76"/>
    </row>
    <row r="42" spans="1:255" s="77" customFormat="1" ht="12" customHeight="1" x14ac:dyDescent="0.25">
      <c r="A42" s="73"/>
      <c r="B42" s="89" t="s">
        <v>105</v>
      </c>
      <c r="C42" s="90" t="s">
        <v>16</v>
      </c>
      <c r="D42" s="90">
        <v>1</v>
      </c>
      <c r="E42" s="90" t="s">
        <v>75</v>
      </c>
      <c r="F42" s="91">
        <v>20000</v>
      </c>
      <c r="G42" s="92">
        <f t="shared" si="1"/>
        <v>20000</v>
      </c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  <c r="DZ42" s="76"/>
      <c r="EA42" s="76"/>
      <c r="EB42" s="76"/>
      <c r="EC42" s="76"/>
      <c r="ED42" s="76"/>
      <c r="EE42" s="76"/>
      <c r="EF42" s="76"/>
      <c r="EG42" s="76"/>
      <c r="EH42" s="76"/>
      <c r="EI42" s="76"/>
      <c r="EJ42" s="76"/>
      <c r="EK42" s="76"/>
      <c r="EL42" s="76"/>
      <c r="EM42" s="76"/>
      <c r="EN42" s="76"/>
      <c r="EO42" s="76"/>
      <c r="EP42" s="76"/>
      <c r="EQ42" s="76"/>
      <c r="ER42" s="76"/>
      <c r="ES42" s="76"/>
      <c r="ET42" s="76"/>
      <c r="EU42" s="76"/>
      <c r="EV42" s="76"/>
      <c r="EW42" s="76"/>
      <c r="EX42" s="76"/>
      <c r="EY42" s="76"/>
      <c r="EZ42" s="76"/>
      <c r="FA42" s="76"/>
      <c r="FB42" s="76"/>
      <c r="FC42" s="76"/>
      <c r="FD42" s="76"/>
      <c r="FE42" s="76"/>
      <c r="FF42" s="76"/>
      <c r="FG42" s="76"/>
      <c r="FH42" s="76"/>
      <c r="FI42" s="76"/>
      <c r="FJ42" s="76"/>
      <c r="FK42" s="76"/>
      <c r="FL42" s="76"/>
      <c r="FM42" s="76"/>
      <c r="FN42" s="76"/>
      <c r="FO42" s="76"/>
      <c r="FP42" s="76"/>
      <c r="FQ42" s="76"/>
      <c r="FR42" s="76"/>
      <c r="FS42" s="76"/>
      <c r="FT42" s="76"/>
      <c r="FU42" s="76"/>
      <c r="FV42" s="76"/>
      <c r="FW42" s="76"/>
      <c r="FX42" s="76"/>
      <c r="FY42" s="76"/>
      <c r="FZ42" s="76"/>
      <c r="GA42" s="76"/>
      <c r="GB42" s="76"/>
      <c r="GC42" s="76"/>
      <c r="GD42" s="76"/>
      <c r="GE42" s="76"/>
      <c r="GF42" s="76"/>
      <c r="GG42" s="76"/>
      <c r="GH42" s="76"/>
      <c r="GI42" s="76"/>
      <c r="GJ42" s="76"/>
      <c r="GK42" s="76"/>
      <c r="GL42" s="76"/>
      <c r="GM42" s="76"/>
      <c r="GN42" s="76"/>
      <c r="GO42" s="76"/>
      <c r="GP42" s="76"/>
      <c r="GQ42" s="76"/>
      <c r="GR42" s="76"/>
      <c r="GS42" s="76"/>
      <c r="GT42" s="76"/>
      <c r="GU42" s="76"/>
      <c r="GV42" s="76"/>
      <c r="GW42" s="76"/>
      <c r="GX42" s="76"/>
      <c r="GY42" s="76"/>
      <c r="GZ42" s="76"/>
      <c r="HA42" s="76"/>
      <c r="HB42" s="76"/>
      <c r="HC42" s="76"/>
      <c r="HD42" s="76"/>
      <c r="HE42" s="76"/>
      <c r="HF42" s="76"/>
      <c r="HG42" s="76"/>
      <c r="HH42" s="76"/>
      <c r="HI42" s="76"/>
      <c r="HJ42" s="76"/>
      <c r="HK42" s="76"/>
      <c r="HL42" s="76"/>
      <c r="HM42" s="76"/>
      <c r="HN42" s="76"/>
      <c r="HO42" s="76"/>
      <c r="HP42" s="76"/>
      <c r="HQ42" s="76"/>
      <c r="HR42" s="76"/>
      <c r="HS42" s="76"/>
      <c r="HT42" s="76"/>
      <c r="HU42" s="76"/>
      <c r="HV42" s="76"/>
      <c r="HW42" s="76"/>
      <c r="HX42" s="76"/>
      <c r="HY42" s="76"/>
      <c r="HZ42" s="76"/>
      <c r="IA42" s="76"/>
      <c r="IB42" s="76"/>
      <c r="IC42" s="76"/>
      <c r="ID42" s="76"/>
      <c r="IE42" s="76"/>
      <c r="IF42" s="76"/>
      <c r="IG42" s="76"/>
      <c r="IH42" s="76"/>
      <c r="II42" s="76"/>
      <c r="IJ42" s="76"/>
      <c r="IK42" s="76"/>
      <c r="IL42" s="76"/>
      <c r="IM42" s="76"/>
      <c r="IN42" s="76"/>
      <c r="IO42" s="76"/>
      <c r="IP42" s="76"/>
      <c r="IQ42" s="76"/>
      <c r="IR42" s="76"/>
      <c r="IS42" s="76"/>
      <c r="IT42" s="76"/>
      <c r="IU42" s="76"/>
    </row>
    <row r="43" spans="1:255" s="77" customFormat="1" ht="12" customHeight="1" x14ac:dyDescent="0.25">
      <c r="A43" s="73"/>
      <c r="B43" s="89" t="s">
        <v>106</v>
      </c>
      <c r="C43" s="90" t="s">
        <v>16</v>
      </c>
      <c r="D43" s="90">
        <v>1</v>
      </c>
      <c r="E43" s="90" t="s">
        <v>52</v>
      </c>
      <c r="F43" s="91">
        <v>15000</v>
      </c>
      <c r="G43" s="92">
        <f t="shared" si="1"/>
        <v>15000</v>
      </c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  <c r="DT43" s="76"/>
      <c r="DU43" s="76"/>
      <c r="DV43" s="76"/>
      <c r="DW43" s="76"/>
      <c r="DX43" s="76"/>
      <c r="DY43" s="76"/>
      <c r="DZ43" s="76"/>
      <c r="EA43" s="76"/>
      <c r="EB43" s="76"/>
      <c r="EC43" s="76"/>
      <c r="ED43" s="76"/>
      <c r="EE43" s="76"/>
      <c r="EF43" s="76"/>
      <c r="EG43" s="76"/>
      <c r="EH43" s="76"/>
      <c r="EI43" s="76"/>
      <c r="EJ43" s="76"/>
      <c r="EK43" s="76"/>
      <c r="EL43" s="76"/>
      <c r="EM43" s="76"/>
      <c r="EN43" s="76"/>
      <c r="EO43" s="76"/>
      <c r="EP43" s="76"/>
      <c r="EQ43" s="76"/>
      <c r="ER43" s="76"/>
      <c r="ES43" s="76"/>
      <c r="ET43" s="76"/>
      <c r="EU43" s="76"/>
      <c r="EV43" s="76"/>
      <c r="EW43" s="76"/>
      <c r="EX43" s="76"/>
      <c r="EY43" s="76"/>
      <c r="EZ43" s="76"/>
      <c r="FA43" s="76"/>
      <c r="FB43" s="76"/>
      <c r="FC43" s="76"/>
      <c r="FD43" s="76"/>
      <c r="FE43" s="76"/>
      <c r="FF43" s="76"/>
      <c r="FG43" s="76"/>
      <c r="FH43" s="76"/>
      <c r="FI43" s="76"/>
      <c r="FJ43" s="76"/>
      <c r="FK43" s="76"/>
      <c r="FL43" s="76"/>
      <c r="FM43" s="76"/>
      <c r="FN43" s="76"/>
      <c r="FO43" s="76"/>
      <c r="FP43" s="76"/>
      <c r="FQ43" s="76"/>
      <c r="FR43" s="76"/>
      <c r="FS43" s="76"/>
      <c r="FT43" s="76"/>
      <c r="FU43" s="76"/>
      <c r="FV43" s="76"/>
      <c r="FW43" s="76"/>
      <c r="FX43" s="76"/>
      <c r="FY43" s="76"/>
      <c r="FZ43" s="76"/>
      <c r="GA43" s="76"/>
      <c r="GB43" s="76"/>
      <c r="GC43" s="76"/>
      <c r="GD43" s="76"/>
      <c r="GE43" s="76"/>
      <c r="GF43" s="76"/>
      <c r="GG43" s="76"/>
      <c r="GH43" s="76"/>
      <c r="GI43" s="76"/>
      <c r="GJ43" s="76"/>
      <c r="GK43" s="76"/>
      <c r="GL43" s="76"/>
      <c r="GM43" s="76"/>
      <c r="GN43" s="76"/>
      <c r="GO43" s="76"/>
      <c r="GP43" s="76"/>
      <c r="GQ43" s="76"/>
      <c r="GR43" s="76"/>
      <c r="GS43" s="76"/>
      <c r="GT43" s="76"/>
      <c r="GU43" s="76"/>
      <c r="GV43" s="76"/>
      <c r="GW43" s="76"/>
      <c r="GX43" s="76"/>
      <c r="GY43" s="76"/>
      <c r="GZ43" s="76"/>
      <c r="HA43" s="76"/>
      <c r="HB43" s="76"/>
      <c r="HC43" s="76"/>
      <c r="HD43" s="76"/>
      <c r="HE43" s="76"/>
      <c r="HF43" s="76"/>
      <c r="HG43" s="76"/>
      <c r="HH43" s="76"/>
      <c r="HI43" s="76"/>
      <c r="HJ43" s="76"/>
      <c r="HK43" s="76"/>
      <c r="HL43" s="76"/>
      <c r="HM43" s="76"/>
      <c r="HN43" s="76"/>
      <c r="HO43" s="76"/>
      <c r="HP43" s="76"/>
      <c r="HQ43" s="76"/>
      <c r="HR43" s="76"/>
      <c r="HS43" s="76"/>
      <c r="HT43" s="76"/>
      <c r="HU43" s="76"/>
      <c r="HV43" s="76"/>
      <c r="HW43" s="76"/>
      <c r="HX43" s="76"/>
      <c r="HY43" s="76"/>
      <c r="HZ43" s="76"/>
      <c r="IA43" s="76"/>
      <c r="IB43" s="76"/>
      <c r="IC43" s="76"/>
      <c r="ID43" s="76"/>
      <c r="IE43" s="76"/>
      <c r="IF43" s="76"/>
      <c r="IG43" s="76"/>
      <c r="IH43" s="76"/>
      <c r="II43" s="76"/>
      <c r="IJ43" s="76"/>
      <c r="IK43" s="76"/>
      <c r="IL43" s="76"/>
      <c r="IM43" s="76"/>
      <c r="IN43" s="76"/>
      <c r="IO43" s="76"/>
      <c r="IP43" s="76"/>
      <c r="IQ43" s="76"/>
      <c r="IR43" s="76"/>
      <c r="IS43" s="76"/>
      <c r="IT43" s="76"/>
      <c r="IU43" s="76"/>
    </row>
    <row r="44" spans="1:255" s="77" customFormat="1" ht="12" customHeight="1" x14ac:dyDescent="0.25">
      <c r="A44" s="73"/>
      <c r="B44" s="89" t="s">
        <v>105</v>
      </c>
      <c r="C44" s="90" t="s">
        <v>16</v>
      </c>
      <c r="D44" s="90">
        <v>1</v>
      </c>
      <c r="E44" s="90" t="s">
        <v>52</v>
      </c>
      <c r="F44" s="91">
        <v>20000</v>
      </c>
      <c r="G44" s="92">
        <f t="shared" si="1"/>
        <v>20000</v>
      </c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  <c r="DZ44" s="76"/>
      <c r="EA44" s="76"/>
      <c r="EB44" s="76"/>
      <c r="EC44" s="76"/>
      <c r="ED44" s="76"/>
      <c r="EE44" s="76"/>
      <c r="EF44" s="76"/>
      <c r="EG44" s="76"/>
      <c r="EH44" s="76"/>
      <c r="EI44" s="76"/>
      <c r="EJ44" s="76"/>
      <c r="EK44" s="76"/>
      <c r="EL44" s="76"/>
      <c r="EM44" s="76"/>
      <c r="EN44" s="76"/>
      <c r="EO44" s="76"/>
      <c r="EP44" s="76"/>
      <c r="EQ44" s="76"/>
      <c r="ER44" s="76"/>
      <c r="ES44" s="76"/>
      <c r="ET44" s="76"/>
      <c r="EU44" s="76"/>
      <c r="EV44" s="76"/>
      <c r="EW44" s="76"/>
      <c r="EX44" s="76"/>
      <c r="EY44" s="76"/>
      <c r="EZ44" s="76"/>
      <c r="FA44" s="76"/>
      <c r="FB44" s="76"/>
      <c r="FC44" s="76"/>
      <c r="FD44" s="76"/>
      <c r="FE44" s="76"/>
      <c r="FF44" s="76"/>
      <c r="FG44" s="76"/>
      <c r="FH44" s="76"/>
      <c r="FI44" s="76"/>
      <c r="FJ44" s="76"/>
      <c r="FK44" s="76"/>
      <c r="FL44" s="76"/>
      <c r="FM44" s="76"/>
      <c r="FN44" s="76"/>
      <c r="FO44" s="76"/>
      <c r="FP44" s="76"/>
      <c r="FQ44" s="76"/>
      <c r="FR44" s="76"/>
      <c r="FS44" s="76"/>
      <c r="FT44" s="76"/>
      <c r="FU44" s="76"/>
      <c r="FV44" s="76"/>
      <c r="FW44" s="76"/>
      <c r="FX44" s="76"/>
      <c r="FY44" s="76"/>
      <c r="FZ44" s="76"/>
      <c r="GA44" s="76"/>
      <c r="GB44" s="76"/>
      <c r="GC44" s="76"/>
      <c r="GD44" s="76"/>
      <c r="GE44" s="76"/>
      <c r="GF44" s="76"/>
      <c r="GG44" s="76"/>
      <c r="GH44" s="76"/>
      <c r="GI44" s="76"/>
      <c r="GJ44" s="76"/>
      <c r="GK44" s="76"/>
      <c r="GL44" s="76"/>
      <c r="GM44" s="76"/>
      <c r="GN44" s="76"/>
      <c r="GO44" s="76"/>
      <c r="GP44" s="76"/>
      <c r="GQ44" s="76"/>
      <c r="GR44" s="76"/>
      <c r="GS44" s="76"/>
      <c r="GT44" s="76"/>
      <c r="GU44" s="76"/>
      <c r="GV44" s="76"/>
      <c r="GW44" s="76"/>
      <c r="GX44" s="76"/>
      <c r="GY44" s="76"/>
      <c r="GZ44" s="76"/>
      <c r="HA44" s="76"/>
      <c r="HB44" s="76"/>
      <c r="HC44" s="76"/>
      <c r="HD44" s="76"/>
      <c r="HE44" s="76"/>
      <c r="HF44" s="76"/>
      <c r="HG44" s="76"/>
      <c r="HH44" s="76"/>
      <c r="HI44" s="76"/>
      <c r="HJ44" s="76"/>
      <c r="HK44" s="76"/>
      <c r="HL44" s="76"/>
      <c r="HM44" s="76"/>
      <c r="HN44" s="76"/>
      <c r="HO44" s="76"/>
      <c r="HP44" s="76"/>
      <c r="HQ44" s="76"/>
      <c r="HR44" s="76"/>
      <c r="HS44" s="76"/>
      <c r="HT44" s="76"/>
      <c r="HU44" s="76"/>
      <c r="HV44" s="76"/>
      <c r="HW44" s="76"/>
      <c r="HX44" s="76"/>
      <c r="HY44" s="76"/>
      <c r="HZ44" s="76"/>
      <c r="IA44" s="76"/>
      <c r="IB44" s="76"/>
      <c r="IC44" s="76"/>
      <c r="ID44" s="76"/>
      <c r="IE44" s="76"/>
      <c r="IF44" s="76"/>
      <c r="IG44" s="76"/>
      <c r="IH44" s="76"/>
      <c r="II44" s="76"/>
      <c r="IJ44" s="76"/>
      <c r="IK44" s="76"/>
      <c r="IL44" s="76"/>
      <c r="IM44" s="76"/>
      <c r="IN44" s="76"/>
      <c r="IO44" s="76"/>
      <c r="IP44" s="76"/>
      <c r="IQ44" s="76"/>
      <c r="IR44" s="76"/>
      <c r="IS44" s="76"/>
      <c r="IT44" s="76"/>
      <c r="IU44" s="76"/>
    </row>
    <row r="45" spans="1:255" s="77" customFormat="1" ht="12" customHeight="1" x14ac:dyDescent="0.25">
      <c r="A45" s="73"/>
      <c r="B45" s="89" t="s">
        <v>107</v>
      </c>
      <c r="C45" s="90" t="s">
        <v>16</v>
      </c>
      <c r="D45" s="90">
        <v>1</v>
      </c>
      <c r="E45" s="90" t="s">
        <v>52</v>
      </c>
      <c r="F45" s="91">
        <v>20000</v>
      </c>
      <c r="G45" s="92">
        <f t="shared" ref="G45:G47" si="2">+F45*D45</f>
        <v>20000</v>
      </c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76"/>
      <c r="EF45" s="76"/>
      <c r="EG45" s="76"/>
      <c r="EH45" s="76"/>
      <c r="EI45" s="76"/>
      <c r="EJ45" s="76"/>
      <c r="EK45" s="76"/>
      <c r="EL45" s="76"/>
      <c r="EM45" s="76"/>
      <c r="EN45" s="76"/>
      <c r="EO45" s="76"/>
      <c r="EP45" s="76"/>
      <c r="EQ45" s="76"/>
      <c r="ER45" s="76"/>
      <c r="ES45" s="76"/>
      <c r="ET45" s="76"/>
      <c r="EU45" s="76"/>
      <c r="EV45" s="76"/>
      <c r="EW45" s="76"/>
      <c r="EX45" s="76"/>
      <c r="EY45" s="76"/>
      <c r="EZ45" s="76"/>
      <c r="FA45" s="76"/>
      <c r="FB45" s="76"/>
      <c r="FC45" s="76"/>
      <c r="FD45" s="76"/>
      <c r="FE45" s="76"/>
      <c r="FF45" s="76"/>
      <c r="FG45" s="76"/>
      <c r="FH45" s="76"/>
      <c r="FI45" s="76"/>
      <c r="FJ45" s="76"/>
      <c r="FK45" s="76"/>
      <c r="FL45" s="76"/>
      <c r="FM45" s="76"/>
      <c r="FN45" s="76"/>
      <c r="FO45" s="76"/>
      <c r="FP45" s="76"/>
      <c r="FQ45" s="76"/>
      <c r="FR45" s="76"/>
      <c r="FS45" s="76"/>
      <c r="FT45" s="76"/>
      <c r="FU45" s="76"/>
      <c r="FV45" s="76"/>
      <c r="FW45" s="76"/>
      <c r="FX45" s="76"/>
      <c r="FY45" s="76"/>
      <c r="FZ45" s="76"/>
      <c r="GA45" s="76"/>
      <c r="GB45" s="76"/>
      <c r="GC45" s="76"/>
      <c r="GD45" s="76"/>
      <c r="GE45" s="76"/>
      <c r="GF45" s="76"/>
      <c r="GG45" s="76"/>
      <c r="GH45" s="76"/>
      <c r="GI45" s="76"/>
      <c r="GJ45" s="76"/>
      <c r="GK45" s="76"/>
      <c r="GL45" s="76"/>
      <c r="GM45" s="76"/>
      <c r="GN45" s="76"/>
      <c r="GO45" s="76"/>
      <c r="GP45" s="76"/>
      <c r="GQ45" s="76"/>
      <c r="GR45" s="76"/>
      <c r="GS45" s="76"/>
      <c r="GT45" s="76"/>
      <c r="GU45" s="76"/>
      <c r="GV45" s="76"/>
      <c r="GW45" s="76"/>
      <c r="GX45" s="76"/>
      <c r="GY45" s="76"/>
      <c r="GZ45" s="76"/>
      <c r="HA45" s="76"/>
      <c r="HB45" s="76"/>
      <c r="HC45" s="76"/>
      <c r="HD45" s="76"/>
      <c r="HE45" s="76"/>
      <c r="HF45" s="76"/>
      <c r="HG45" s="76"/>
      <c r="HH45" s="76"/>
      <c r="HI45" s="76"/>
      <c r="HJ45" s="76"/>
      <c r="HK45" s="76"/>
      <c r="HL45" s="76"/>
      <c r="HM45" s="76"/>
      <c r="HN45" s="76"/>
      <c r="HO45" s="76"/>
      <c r="HP45" s="76"/>
      <c r="HQ45" s="76"/>
      <c r="HR45" s="76"/>
      <c r="HS45" s="76"/>
      <c r="HT45" s="76"/>
      <c r="HU45" s="76"/>
      <c r="HV45" s="76"/>
      <c r="HW45" s="76"/>
      <c r="HX45" s="76"/>
      <c r="HY45" s="76"/>
      <c r="HZ45" s="76"/>
      <c r="IA45" s="76"/>
      <c r="IB45" s="76"/>
      <c r="IC45" s="76"/>
      <c r="ID45" s="76"/>
      <c r="IE45" s="76"/>
      <c r="IF45" s="76"/>
      <c r="IG45" s="76"/>
      <c r="IH45" s="76"/>
      <c r="II45" s="76"/>
      <c r="IJ45" s="76"/>
      <c r="IK45" s="76"/>
      <c r="IL45" s="76"/>
      <c r="IM45" s="76"/>
      <c r="IN45" s="76"/>
      <c r="IO45" s="76"/>
      <c r="IP45" s="76"/>
      <c r="IQ45" s="76"/>
      <c r="IR45" s="76"/>
      <c r="IS45" s="76"/>
      <c r="IT45" s="76"/>
      <c r="IU45" s="76"/>
    </row>
    <row r="46" spans="1:255" s="77" customFormat="1" ht="12" customHeight="1" x14ac:dyDescent="0.25">
      <c r="A46" s="73"/>
      <c r="B46" s="89" t="s">
        <v>108</v>
      </c>
      <c r="C46" s="90" t="s">
        <v>16</v>
      </c>
      <c r="D46" s="90">
        <v>0.5</v>
      </c>
      <c r="E46" s="90" t="s">
        <v>109</v>
      </c>
      <c r="F46" s="91">
        <v>20000</v>
      </c>
      <c r="G46" s="92">
        <f t="shared" si="2"/>
        <v>10000</v>
      </c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6"/>
      <c r="DY46" s="76"/>
      <c r="DZ46" s="76"/>
      <c r="EA46" s="76"/>
      <c r="EB46" s="76"/>
      <c r="EC46" s="76"/>
      <c r="ED46" s="76"/>
      <c r="EE46" s="76"/>
      <c r="EF46" s="76"/>
      <c r="EG46" s="76"/>
      <c r="EH46" s="76"/>
      <c r="EI46" s="76"/>
      <c r="EJ46" s="76"/>
      <c r="EK46" s="76"/>
      <c r="EL46" s="76"/>
      <c r="EM46" s="76"/>
      <c r="EN46" s="76"/>
      <c r="EO46" s="76"/>
      <c r="EP46" s="76"/>
      <c r="EQ46" s="76"/>
      <c r="ER46" s="76"/>
      <c r="ES46" s="76"/>
      <c r="ET46" s="76"/>
      <c r="EU46" s="76"/>
      <c r="EV46" s="76"/>
      <c r="EW46" s="76"/>
      <c r="EX46" s="76"/>
      <c r="EY46" s="76"/>
      <c r="EZ46" s="76"/>
      <c r="FA46" s="76"/>
      <c r="FB46" s="76"/>
      <c r="FC46" s="76"/>
      <c r="FD46" s="76"/>
      <c r="FE46" s="76"/>
      <c r="FF46" s="76"/>
      <c r="FG46" s="76"/>
      <c r="FH46" s="76"/>
      <c r="FI46" s="76"/>
      <c r="FJ46" s="76"/>
      <c r="FK46" s="76"/>
      <c r="FL46" s="76"/>
      <c r="FM46" s="76"/>
      <c r="FN46" s="76"/>
      <c r="FO46" s="76"/>
      <c r="FP46" s="76"/>
      <c r="FQ46" s="76"/>
      <c r="FR46" s="76"/>
      <c r="FS46" s="76"/>
      <c r="FT46" s="76"/>
      <c r="FU46" s="76"/>
      <c r="FV46" s="76"/>
      <c r="FW46" s="76"/>
      <c r="FX46" s="76"/>
      <c r="FY46" s="76"/>
      <c r="FZ46" s="76"/>
      <c r="GA46" s="76"/>
      <c r="GB46" s="76"/>
      <c r="GC46" s="76"/>
      <c r="GD46" s="76"/>
      <c r="GE46" s="76"/>
      <c r="GF46" s="76"/>
      <c r="GG46" s="76"/>
      <c r="GH46" s="76"/>
      <c r="GI46" s="76"/>
      <c r="GJ46" s="76"/>
      <c r="GK46" s="76"/>
      <c r="GL46" s="76"/>
      <c r="GM46" s="76"/>
      <c r="GN46" s="76"/>
      <c r="GO46" s="76"/>
      <c r="GP46" s="76"/>
      <c r="GQ46" s="76"/>
      <c r="GR46" s="76"/>
      <c r="GS46" s="76"/>
      <c r="GT46" s="76"/>
      <c r="GU46" s="76"/>
      <c r="GV46" s="76"/>
      <c r="GW46" s="76"/>
      <c r="GX46" s="76"/>
      <c r="GY46" s="76"/>
      <c r="GZ46" s="76"/>
      <c r="HA46" s="76"/>
      <c r="HB46" s="76"/>
      <c r="HC46" s="76"/>
      <c r="HD46" s="76"/>
      <c r="HE46" s="76"/>
      <c r="HF46" s="76"/>
      <c r="HG46" s="76"/>
      <c r="HH46" s="76"/>
      <c r="HI46" s="76"/>
      <c r="HJ46" s="76"/>
      <c r="HK46" s="76"/>
      <c r="HL46" s="76"/>
      <c r="HM46" s="76"/>
      <c r="HN46" s="76"/>
      <c r="HO46" s="76"/>
      <c r="HP46" s="76"/>
      <c r="HQ46" s="76"/>
      <c r="HR46" s="76"/>
      <c r="HS46" s="76"/>
      <c r="HT46" s="76"/>
      <c r="HU46" s="76"/>
      <c r="HV46" s="76"/>
      <c r="HW46" s="76"/>
      <c r="HX46" s="76"/>
      <c r="HY46" s="76"/>
      <c r="HZ46" s="76"/>
      <c r="IA46" s="76"/>
      <c r="IB46" s="76"/>
      <c r="IC46" s="76"/>
      <c r="ID46" s="76"/>
      <c r="IE46" s="76"/>
      <c r="IF46" s="76"/>
      <c r="IG46" s="76"/>
      <c r="IH46" s="76"/>
      <c r="II46" s="76"/>
      <c r="IJ46" s="76"/>
      <c r="IK46" s="76"/>
      <c r="IL46" s="76"/>
      <c r="IM46" s="76"/>
      <c r="IN46" s="76"/>
      <c r="IO46" s="76"/>
      <c r="IP46" s="76"/>
      <c r="IQ46" s="76"/>
      <c r="IR46" s="76"/>
      <c r="IS46" s="76"/>
      <c r="IT46" s="76"/>
      <c r="IU46" s="76"/>
    </row>
    <row r="47" spans="1:255" s="77" customFormat="1" ht="12" customHeight="1" x14ac:dyDescent="0.25">
      <c r="A47" s="73"/>
      <c r="B47" s="89" t="s">
        <v>110</v>
      </c>
      <c r="C47" s="90" t="s">
        <v>16</v>
      </c>
      <c r="D47" s="90">
        <v>15</v>
      </c>
      <c r="E47" s="90" t="s">
        <v>111</v>
      </c>
      <c r="F47" s="91">
        <v>35000</v>
      </c>
      <c r="G47" s="92">
        <f t="shared" si="2"/>
        <v>525000</v>
      </c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6"/>
      <c r="CA47" s="76"/>
      <c r="CB47" s="76"/>
      <c r="CC47" s="76"/>
      <c r="CD47" s="76"/>
      <c r="CE47" s="76"/>
      <c r="CF47" s="76"/>
      <c r="CG47" s="76"/>
      <c r="CH47" s="76"/>
      <c r="CI47" s="76"/>
      <c r="CJ47" s="76"/>
      <c r="CK47" s="76"/>
      <c r="CL47" s="76"/>
      <c r="CM47" s="76"/>
      <c r="CN47" s="76"/>
      <c r="CO47" s="76"/>
      <c r="CP47" s="76"/>
      <c r="CQ47" s="76"/>
      <c r="CR47" s="76"/>
      <c r="CS47" s="76"/>
      <c r="CT47" s="76"/>
      <c r="CU47" s="76"/>
      <c r="CV47" s="76"/>
      <c r="CW47" s="76"/>
      <c r="CX47" s="76"/>
      <c r="CY47" s="76"/>
      <c r="CZ47" s="76"/>
      <c r="DA47" s="76"/>
      <c r="DB47" s="76"/>
      <c r="DC47" s="76"/>
      <c r="DD47" s="76"/>
      <c r="DE47" s="76"/>
      <c r="DF47" s="76"/>
      <c r="DG47" s="76"/>
      <c r="DH47" s="76"/>
      <c r="DI47" s="76"/>
      <c r="DJ47" s="76"/>
      <c r="DK47" s="76"/>
      <c r="DL47" s="76"/>
      <c r="DM47" s="76"/>
      <c r="DN47" s="76"/>
      <c r="DO47" s="76"/>
      <c r="DP47" s="76"/>
      <c r="DQ47" s="76"/>
      <c r="DR47" s="76"/>
      <c r="DS47" s="76"/>
      <c r="DT47" s="76"/>
      <c r="DU47" s="76"/>
      <c r="DV47" s="76"/>
      <c r="DW47" s="76"/>
      <c r="DX47" s="76"/>
      <c r="DY47" s="76"/>
      <c r="DZ47" s="76"/>
      <c r="EA47" s="76"/>
      <c r="EB47" s="76"/>
      <c r="EC47" s="76"/>
      <c r="ED47" s="76"/>
      <c r="EE47" s="76"/>
      <c r="EF47" s="76"/>
      <c r="EG47" s="76"/>
      <c r="EH47" s="76"/>
      <c r="EI47" s="76"/>
      <c r="EJ47" s="76"/>
      <c r="EK47" s="76"/>
      <c r="EL47" s="76"/>
      <c r="EM47" s="76"/>
      <c r="EN47" s="76"/>
      <c r="EO47" s="76"/>
      <c r="EP47" s="76"/>
      <c r="EQ47" s="76"/>
      <c r="ER47" s="76"/>
      <c r="ES47" s="76"/>
      <c r="ET47" s="76"/>
      <c r="EU47" s="76"/>
      <c r="EV47" s="76"/>
      <c r="EW47" s="76"/>
      <c r="EX47" s="76"/>
      <c r="EY47" s="76"/>
      <c r="EZ47" s="76"/>
      <c r="FA47" s="76"/>
      <c r="FB47" s="76"/>
      <c r="FC47" s="76"/>
      <c r="FD47" s="76"/>
      <c r="FE47" s="76"/>
      <c r="FF47" s="76"/>
      <c r="FG47" s="76"/>
      <c r="FH47" s="76"/>
      <c r="FI47" s="76"/>
      <c r="FJ47" s="76"/>
      <c r="FK47" s="76"/>
      <c r="FL47" s="76"/>
      <c r="FM47" s="76"/>
      <c r="FN47" s="76"/>
      <c r="FO47" s="76"/>
      <c r="FP47" s="76"/>
      <c r="FQ47" s="76"/>
      <c r="FR47" s="76"/>
      <c r="FS47" s="76"/>
      <c r="FT47" s="76"/>
      <c r="FU47" s="76"/>
      <c r="FV47" s="76"/>
      <c r="FW47" s="76"/>
      <c r="FX47" s="76"/>
      <c r="FY47" s="76"/>
      <c r="FZ47" s="76"/>
      <c r="GA47" s="76"/>
      <c r="GB47" s="76"/>
      <c r="GC47" s="76"/>
      <c r="GD47" s="76"/>
      <c r="GE47" s="76"/>
      <c r="GF47" s="76"/>
      <c r="GG47" s="76"/>
      <c r="GH47" s="76"/>
      <c r="GI47" s="76"/>
      <c r="GJ47" s="76"/>
      <c r="GK47" s="76"/>
      <c r="GL47" s="76"/>
      <c r="GM47" s="76"/>
      <c r="GN47" s="76"/>
      <c r="GO47" s="76"/>
      <c r="GP47" s="76"/>
      <c r="GQ47" s="76"/>
      <c r="GR47" s="76"/>
      <c r="GS47" s="76"/>
      <c r="GT47" s="76"/>
      <c r="GU47" s="76"/>
      <c r="GV47" s="76"/>
      <c r="GW47" s="76"/>
      <c r="GX47" s="76"/>
      <c r="GY47" s="76"/>
      <c r="GZ47" s="76"/>
      <c r="HA47" s="76"/>
      <c r="HB47" s="76"/>
      <c r="HC47" s="76"/>
      <c r="HD47" s="76"/>
      <c r="HE47" s="76"/>
      <c r="HF47" s="76"/>
      <c r="HG47" s="76"/>
      <c r="HH47" s="76"/>
      <c r="HI47" s="76"/>
      <c r="HJ47" s="76"/>
      <c r="HK47" s="76"/>
      <c r="HL47" s="76"/>
      <c r="HM47" s="76"/>
      <c r="HN47" s="76"/>
      <c r="HO47" s="76"/>
      <c r="HP47" s="76"/>
      <c r="HQ47" s="76"/>
      <c r="HR47" s="76"/>
      <c r="HS47" s="76"/>
      <c r="HT47" s="76"/>
      <c r="HU47" s="76"/>
      <c r="HV47" s="76"/>
      <c r="HW47" s="76"/>
      <c r="HX47" s="76"/>
      <c r="HY47" s="76"/>
      <c r="HZ47" s="76"/>
      <c r="IA47" s="76"/>
      <c r="IB47" s="76"/>
      <c r="IC47" s="76"/>
      <c r="ID47" s="76"/>
      <c r="IE47" s="76"/>
      <c r="IF47" s="76"/>
      <c r="IG47" s="76"/>
      <c r="IH47" s="76"/>
      <c r="II47" s="76"/>
      <c r="IJ47" s="76"/>
      <c r="IK47" s="76"/>
      <c r="IL47" s="76"/>
      <c r="IM47" s="76"/>
      <c r="IN47" s="76"/>
      <c r="IO47" s="76"/>
      <c r="IP47" s="76"/>
      <c r="IQ47" s="76"/>
      <c r="IR47" s="76"/>
      <c r="IS47" s="76"/>
      <c r="IT47" s="76"/>
      <c r="IU47" s="76"/>
    </row>
    <row r="48" spans="1:255" ht="11.25" customHeight="1" x14ac:dyDescent="0.25">
      <c r="B48" s="16" t="s">
        <v>17</v>
      </c>
      <c r="C48" s="17"/>
      <c r="D48" s="17"/>
      <c r="E48" s="17"/>
      <c r="F48" s="18"/>
      <c r="G48" s="19">
        <f>SUM(G21:G47)</f>
        <v>1305000</v>
      </c>
    </row>
    <row r="49" spans="1:255" ht="15.75" customHeight="1" x14ac:dyDescent="0.25">
      <c r="A49" s="5"/>
      <c r="B49" s="13"/>
      <c r="C49" s="14"/>
      <c r="D49" s="14"/>
      <c r="E49" s="14"/>
      <c r="F49" s="15"/>
      <c r="G49" s="15"/>
      <c r="K49" s="66"/>
    </row>
    <row r="50" spans="1:255" ht="12" customHeight="1" x14ac:dyDescent="0.25">
      <c r="A50" s="5"/>
      <c r="B50" s="82" t="s">
        <v>18</v>
      </c>
      <c r="C50" s="83"/>
      <c r="D50" s="84"/>
      <c r="E50" s="84"/>
      <c r="F50" s="85"/>
      <c r="G50" s="86"/>
    </row>
    <row r="51" spans="1:255" ht="24" customHeight="1" x14ac:dyDescent="0.25">
      <c r="A51" s="5"/>
      <c r="B51" s="87" t="s">
        <v>10</v>
      </c>
      <c r="C51" s="88" t="s">
        <v>11</v>
      </c>
      <c r="D51" s="88" t="s">
        <v>12</v>
      </c>
      <c r="E51" s="87" t="s">
        <v>13</v>
      </c>
      <c r="F51" s="88" t="s">
        <v>14</v>
      </c>
      <c r="G51" s="87" t="s">
        <v>15</v>
      </c>
    </row>
    <row r="52" spans="1:255" s="77" customFormat="1" ht="12" customHeight="1" x14ac:dyDescent="0.25">
      <c r="A52" s="73"/>
      <c r="B52" s="89"/>
      <c r="C52" s="90"/>
      <c r="D52" s="90"/>
      <c r="E52" s="90"/>
      <c r="F52" s="91"/>
      <c r="G52" s="92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6"/>
      <c r="CO52" s="76"/>
      <c r="CP52" s="76"/>
      <c r="CQ52" s="76"/>
      <c r="CR52" s="76"/>
      <c r="CS52" s="76"/>
      <c r="CT52" s="76"/>
      <c r="CU52" s="76"/>
      <c r="CV52" s="76"/>
      <c r="CW52" s="76"/>
      <c r="CX52" s="76"/>
      <c r="CY52" s="76"/>
      <c r="CZ52" s="76"/>
      <c r="DA52" s="76"/>
      <c r="DB52" s="76"/>
      <c r="DC52" s="76"/>
      <c r="DD52" s="76"/>
      <c r="DE52" s="76"/>
      <c r="DF52" s="76"/>
      <c r="DG52" s="76"/>
      <c r="DH52" s="76"/>
      <c r="DI52" s="76"/>
      <c r="DJ52" s="76"/>
      <c r="DK52" s="76"/>
      <c r="DL52" s="76"/>
      <c r="DM52" s="76"/>
      <c r="DN52" s="76"/>
      <c r="DO52" s="76"/>
      <c r="DP52" s="76"/>
      <c r="DQ52" s="76"/>
      <c r="DR52" s="76"/>
      <c r="DS52" s="76"/>
      <c r="DT52" s="76"/>
      <c r="DU52" s="76"/>
      <c r="DV52" s="76"/>
      <c r="DW52" s="76"/>
      <c r="DX52" s="76"/>
      <c r="DY52" s="76"/>
      <c r="DZ52" s="76"/>
      <c r="EA52" s="76"/>
      <c r="EB52" s="76"/>
      <c r="EC52" s="76"/>
      <c r="ED52" s="76"/>
      <c r="EE52" s="76"/>
      <c r="EF52" s="76"/>
      <c r="EG52" s="76"/>
      <c r="EH52" s="76"/>
      <c r="EI52" s="76"/>
      <c r="EJ52" s="76"/>
      <c r="EK52" s="76"/>
      <c r="EL52" s="76"/>
      <c r="EM52" s="76"/>
      <c r="EN52" s="76"/>
      <c r="EO52" s="76"/>
      <c r="EP52" s="76"/>
      <c r="EQ52" s="76"/>
      <c r="ER52" s="76"/>
      <c r="ES52" s="76"/>
      <c r="ET52" s="76"/>
      <c r="EU52" s="76"/>
      <c r="EV52" s="76"/>
      <c r="EW52" s="76"/>
      <c r="EX52" s="76"/>
      <c r="EY52" s="76"/>
      <c r="EZ52" s="76"/>
      <c r="FA52" s="76"/>
      <c r="FB52" s="76"/>
      <c r="FC52" s="76"/>
      <c r="FD52" s="76"/>
      <c r="FE52" s="76"/>
      <c r="FF52" s="76"/>
      <c r="FG52" s="76"/>
      <c r="FH52" s="76"/>
      <c r="FI52" s="76"/>
      <c r="FJ52" s="76"/>
      <c r="FK52" s="76"/>
      <c r="FL52" s="76"/>
      <c r="FM52" s="76"/>
      <c r="FN52" s="76"/>
      <c r="FO52" s="76"/>
      <c r="FP52" s="76"/>
      <c r="FQ52" s="76"/>
      <c r="FR52" s="76"/>
      <c r="FS52" s="76"/>
      <c r="FT52" s="76"/>
      <c r="FU52" s="76"/>
      <c r="FV52" s="76"/>
      <c r="FW52" s="76"/>
      <c r="FX52" s="76"/>
      <c r="FY52" s="76"/>
      <c r="FZ52" s="76"/>
      <c r="GA52" s="76"/>
      <c r="GB52" s="76"/>
      <c r="GC52" s="76"/>
      <c r="GD52" s="76"/>
      <c r="GE52" s="76"/>
      <c r="GF52" s="76"/>
      <c r="GG52" s="76"/>
      <c r="GH52" s="76"/>
      <c r="GI52" s="76"/>
      <c r="GJ52" s="76"/>
      <c r="GK52" s="76"/>
      <c r="GL52" s="76"/>
      <c r="GM52" s="76"/>
      <c r="GN52" s="76"/>
      <c r="GO52" s="76"/>
      <c r="GP52" s="76"/>
      <c r="GQ52" s="76"/>
      <c r="GR52" s="76"/>
      <c r="GS52" s="76"/>
      <c r="GT52" s="76"/>
      <c r="GU52" s="76"/>
      <c r="GV52" s="76"/>
      <c r="GW52" s="76"/>
      <c r="GX52" s="76"/>
      <c r="GY52" s="76"/>
      <c r="GZ52" s="76"/>
      <c r="HA52" s="76"/>
      <c r="HB52" s="76"/>
      <c r="HC52" s="76"/>
      <c r="HD52" s="76"/>
      <c r="HE52" s="76"/>
      <c r="HF52" s="76"/>
      <c r="HG52" s="76"/>
      <c r="HH52" s="76"/>
      <c r="HI52" s="76"/>
      <c r="HJ52" s="76"/>
      <c r="HK52" s="76"/>
      <c r="HL52" s="76"/>
      <c r="HM52" s="76"/>
      <c r="HN52" s="76"/>
      <c r="HO52" s="76"/>
      <c r="HP52" s="76"/>
      <c r="HQ52" s="76"/>
      <c r="HR52" s="76"/>
      <c r="HS52" s="76"/>
      <c r="HT52" s="76"/>
      <c r="HU52" s="76"/>
      <c r="HV52" s="76"/>
      <c r="HW52" s="76"/>
      <c r="HX52" s="76"/>
      <c r="HY52" s="76"/>
      <c r="HZ52" s="76"/>
      <c r="IA52" s="76"/>
      <c r="IB52" s="76"/>
      <c r="IC52" s="76"/>
      <c r="ID52" s="76"/>
      <c r="IE52" s="76"/>
      <c r="IF52" s="76"/>
      <c r="IG52" s="76"/>
      <c r="IH52" s="76"/>
      <c r="II52" s="76"/>
      <c r="IJ52" s="76"/>
      <c r="IK52" s="76"/>
      <c r="IL52" s="76"/>
      <c r="IM52" s="76"/>
      <c r="IN52" s="76"/>
      <c r="IO52" s="76"/>
      <c r="IP52" s="76"/>
      <c r="IQ52" s="76"/>
      <c r="IR52" s="76"/>
      <c r="IS52" s="76"/>
      <c r="IT52" s="76"/>
      <c r="IU52" s="76"/>
    </row>
    <row r="53" spans="1:255" ht="11.25" customHeight="1" x14ac:dyDescent="0.25">
      <c r="B53" s="16" t="s">
        <v>19</v>
      </c>
      <c r="C53" s="17"/>
      <c r="D53" s="17"/>
      <c r="E53" s="17"/>
      <c r="F53" s="18"/>
      <c r="G53" s="19">
        <f>SUM(G52)</f>
        <v>0</v>
      </c>
    </row>
    <row r="54" spans="1:255" ht="15.75" customHeight="1" x14ac:dyDescent="0.25">
      <c r="A54" s="5"/>
      <c r="B54" s="13"/>
      <c r="C54" s="14"/>
      <c r="D54" s="14"/>
      <c r="E54" s="14"/>
      <c r="F54" s="15"/>
      <c r="G54" s="15"/>
      <c r="K54" s="66"/>
    </row>
    <row r="55" spans="1:255" ht="12" customHeight="1" x14ac:dyDescent="0.25">
      <c r="A55" s="5"/>
      <c r="B55" s="82" t="s">
        <v>20</v>
      </c>
      <c r="C55" s="83"/>
      <c r="D55" s="84"/>
      <c r="E55" s="84"/>
      <c r="F55" s="85"/>
      <c r="G55" s="86"/>
    </row>
    <row r="56" spans="1:255" ht="24" customHeight="1" x14ac:dyDescent="0.25">
      <c r="A56" s="5"/>
      <c r="B56" s="87" t="s">
        <v>10</v>
      </c>
      <c r="C56" s="88" t="s">
        <v>11</v>
      </c>
      <c r="D56" s="88" t="s">
        <v>12</v>
      </c>
      <c r="E56" s="87" t="s">
        <v>13</v>
      </c>
      <c r="F56" s="88" t="s">
        <v>14</v>
      </c>
      <c r="G56" s="87" t="s">
        <v>15</v>
      </c>
    </row>
    <row r="57" spans="1:255" s="77" customFormat="1" ht="12" customHeight="1" x14ac:dyDescent="0.25">
      <c r="A57" s="73"/>
      <c r="B57" s="89" t="s">
        <v>112</v>
      </c>
      <c r="C57" s="90" t="s">
        <v>65</v>
      </c>
      <c r="D57" s="90">
        <v>1</v>
      </c>
      <c r="E57" s="90" t="s">
        <v>113</v>
      </c>
      <c r="F57" s="91">
        <v>50000</v>
      </c>
      <c r="G57" s="92">
        <f t="shared" ref="G57" si="3">+F57*D57</f>
        <v>50000</v>
      </c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76"/>
      <c r="BK57" s="76"/>
      <c r="BL57" s="76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6"/>
      <c r="CA57" s="76"/>
      <c r="CB57" s="76"/>
      <c r="CC57" s="76"/>
      <c r="CD57" s="76"/>
      <c r="CE57" s="76"/>
      <c r="CF57" s="76"/>
      <c r="CG57" s="76"/>
      <c r="CH57" s="76"/>
      <c r="CI57" s="76"/>
      <c r="CJ57" s="76"/>
      <c r="CK57" s="76"/>
      <c r="CL57" s="76"/>
      <c r="CM57" s="76"/>
      <c r="CN57" s="76"/>
      <c r="CO57" s="76"/>
      <c r="CP57" s="76"/>
      <c r="CQ57" s="76"/>
      <c r="CR57" s="76"/>
      <c r="CS57" s="76"/>
      <c r="CT57" s="76"/>
      <c r="CU57" s="76"/>
      <c r="CV57" s="76"/>
      <c r="CW57" s="76"/>
      <c r="CX57" s="76"/>
      <c r="CY57" s="76"/>
      <c r="CZ57" s="76"/>
      <c r="DA57" s="76"/>
      <c r="DB57" s="76"/>
      <c r="DC57" s="76"/>
      <c r="DD57" s="76"/>
      <c r="DE57" s="76"/>
      <c r="DF57" s="76"/>
      <c r="DG57" s="76"/>
      <c r="DH57" s="76"/>
      <c r="DI57" s="76"/>
      <c r="DJ57" s="76"/>
      <c r="DK57" s="76"/>
      <c r="DL57" s="76"/>
      <c r="DM57" s="76"/>
      <c r="DN57" s="76"/>
      <c r="DO57" s="76"/>
      <c r="DP57" s="76"/>
      <c r="DQ57" s="76"/>
      <c r="DR57" s="76"/>
      <c r="DS57" s="76"/>
      <c r="DT57" s="76"/>
      <c r="DU57" s="76"/>
      <c r="DV57" s="76"/>
      <c r="DW57" s="76"/>
      <c r="DX57" s="76"/>
      <c r="DY57" s="76"/>
      <c r="DZ57" s="76"/>
      <c r="EA57" s="76"/>
      <c r="EB57" s="76"/>
      <c r="EC57" s="76"/>
      <c r="ED57" s="76"/>
      <c r="EE57" s="76"/>
      <c r="EF57" s="76"/>
      <c r="EG57" s="76"/>
      <c r="EH57" s="76"/>
      <c r="EI57" s="76"/>
      <c r="EJ57" s="76"/>
      <c r="EK57" s="76"/>
      <c r="EL57" s="76"/>
      <c r="EM57" s="76"/>
      <c r="EN57" s="76"/>
      <c r="EO57" s="76"/>
      <c r="EP57" s="76"/>
      <c r="EQ57" s="76"/>
      <c r="ER57" s="76"/>
      <c r="ES57" s="76"/>
      <c r="ET57" s="76"/>
      <c r="EU57" s="76"/>
      <c r="EV57" s="76"/>
      <c r="EW57" s="76"/>
      <c r="EX57" s="76"/>
      <c r="EY57" s="76"/>
      <c r="EZ57" s="76"/>
      <c r="FA57" s="76"/>
      <c r="FB57" s="76"/>
      <c r="FC57" s="76"/>
      <c r="FD57" s="76"/>
      <c r="FE57" s="76"/>
      <c r="FF57" s="76"/>
      <c r="FG57" s="76"/>
      <c r="FH57" s="76"/>
      <c r="FI57" s="76"/>
      <c r="FJ57" s="76"/>
      <c r="FK57" s="76"/>
      <c r="FL57" s="76"/>
      <c r="FM57" s="76"/>
      <c r="FN57" s="76"/>
      <c r="FO57" s="76"/>
      <c r="FP57" s="76"/>
      <c r="FQ57" s="76"/>
      <c r="FR57" s="76"/>
      <c r="FS57" s="76"/>
      <c r="FT57" s="76"/>
      <c r="FU57" s="76"/>
      <c r="FV57" s="76"/>
      <c r="FW57" s="76"/>
      <c r="FX57" s="76"/>
      <c r="FY57" s="76"/>
      <c r="FZ57" s="76"/>
      <c r="GA57" s="76"/>
      <c r="GB57" s="76"/>
      <c r="GC57" s="76"/>
      <c r="GD57" s="76"/>
      <c r="GE57" s="76"/>
      <c r="GF57" s="76"/>
      <c r="GG57" s="76"/>
      <c r="GH57" s="76"/>
      <c r="GI57" s="76"/>
      <c r="GJ57" s="76"/>
      <c r="GK57" s="76"/>
      <c r="GL57" s="76"/>
      <c r="GM57" s="76"/>
      <c r="GN57" s="76"/>
      <c r="GO57" s="76"/>
      <c r="GP57" s="76"/>
      <c r="GQ57" s="76"/>
      <c r="GR57" s="76"/>
      <c r="GS57" s="76"/>
      <c r="GT57" s="76"/>
      <c r="GU57" s="76"/>
      <c r="GV57" s="76"/>
      <c r="GW57" s="76"/>
      <c r="GX57" s="76"/>
      <c r="GY57" s="76"/>
      <c r="GZ57" s="76"/>
      <c r="HA57" s="76"/>
      <c r="HB57" s="76"/>
      <c r="HC57" s="76"/>
      <c r="HD57" s="76"/>
      <c r="HE57" s="76"/>
      <c r="HF57" s="76"/>
      <c r="HG57" s="76"/>
      <c r="HH57" s="76"/>
      <c r="HI57" s="76"/>
      <c r="HJ57" s="76"/>
      <c r="HK57" s="76"/>
      <c r="HL57" s="76"/>
      <c r="HM57" s="76"/>
      <c r="HN57" s="76"/>
      <c r="HO57" s="76"/>
      <c r="HP57" s="76"/>
      <c r="HQ57" s="76"/>
      <c r="HR57" s="76"/>
      <c r="HS57" s="76"/>
      <c r="HT57" s="76"/>
      <c r="HU57" s="76"/>
      <c r="HV57" s="76"/>
      <c r="HW57" s="76"/>
      <c r="HX57" s="76"/>
      <c r="HY57" s="76"/>
      <c r="HZ57" s="76"/>
      <c r="IA57" s="76"/>
      <c r="IB57" s="76"/>
      <c r="IC57" s="76"/>
      <c r="ID57" s="76"/>
      <c r="IE57" s="76"/>
      <c r="IF57" s="76"/>
      <c r="IG57" s="76"/>
      <c r="IH57" s="76"/>
      <c r="II57" s="76"/>
      <c r="IJ57" s="76"/>
      <c r="IK57" s="76"/>
      <c r="IL57" s="76"/>
      <c r="IM57" s="76"/>
      <c r="IN57" s="76"/>
      <c r="IO57" s="76"/>
      <c r="IP57" s="76"/>
      <c r="IQ57" s="76"/>
      <c r="IR57" s="76"/>
      <c r="IS57" s="76"/>
      <c r="IT57" s="76"/>
      <c r="IU57" s="76"/>
    </row>
    <row r="58" spans="1:255" ht="12" customHeight="1" x14ac:dyDescent="0.25">
      <c r="A58" s="33"/>
      <c r="B58" s="67" t="s">
        <v>21</v>
      </c>
      <c r="C58" s="68"/>
      <c r="D58" s="68"/>
      <c r="E58" s="68"/>
      <c r="F58" s="69"/>
      <c r="G58" s="70">
        <f>SUM(G57:G57)</f>
        <v>50000</v>
      </c>
    </row>
    <row r="59" spans="1:255" ht="12" customHeight="1" x14ac:dyDescent="0.25">
      <c r="A59" s="33"/>
      <c r="B59" s="13"/>
      <c r="C59" s="14"/>
      <c r="D59" s="14"/>
      <c r="E59" s="14"/>
      <c r="F59" s="15"/>
      <c r="G59" s="15"/>
    </row>
    <row r="60" spans="1:255" ht="12" customHeight="1" x14ac:dyDescent="0.25">
      <c r="A60" s="5"/>
      <c r="B60" s="82" t="s">
        <v>22</v>
      </c>
      <c r="C60" s="83"/>
      <c r="D60" s="84"/>
      <c r="E60" s="84"/>
      <c r="F60" s="85"/>
      <c r="G60" s="86"/>
    </row>
    <row r="61" spans="1:255" ht="24" customHeight="1" x14ac:dyDescent="0.25">
      <c r="A61" s="5"/>
      <c r="B61" s="87" t="s">
        <v>23</v>
      </c>
      <c r="C61" s="88" t="s">
        <v>24</v>
      </c>
      <c r="D61" s="88" t="s">
        <v>25</v>
      </c>
      <c r="E61" s="87" t="s">
        <v>13</v>
      </c>
      <c r="F61" s="88" t="s">
        <v>14</v>
      </c>
      <c r="G61" s="87" t="s">
        <v>15</v>
      </c>
    </row>
    <row r="62" spans="1:255" s="77" customFormat="1" ht="12" customHeight="1" x14ac:dyDescent="0.25">
      <c r="A62" s="73"/>
      <c r="B62" s="106" t="s">
        <v>66</v>
      </c>
      <c r="C62" s="90"/>
      <c r="D62" s="90"/>
      <c r="E62" s="90"/>
      <c r="F62" s="91"/>
      <c r="G62" s="92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6"/>
      <c r="BJ62" s="76"/>
      <c r="BK62" s="76"/>
      <c r="BL62" s="76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6"/>
      <c r="CA62" s="76"/>
      <c r="CB62" s="76"/>
      <c r="CC62" s="76"/>
      <c r="CD62" s="76"/>
      <c r="CE62" s="76"/>
      <c r="CF62" s="76"/>
      <c r="CG62" s="76"/>
      <c r="CH62" s="76"/>
      <c r="CI62" s="76"/>
      <c r="CJ62" s="76"/>
      <c r="CK62" s="76"/>
      <c r="CL62" s="76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76"/>
      <c r="CZ62" s="76"/>
      <c r="DA62" s="76"/>
      <c r="DB62" s="76"/>
      <c r="DC62" s="76"/>
      <c r="DD62" s="76"/>
      <c r="DE62" s="76"/>
      <c r="DF62" s="76"/>
      <c r="DG62" s="76"/>
      <c r="DH62" s="76"/>
      <c r="DI62" s="76"/>
      <c r="DJ62" s="76"/>
      <c r="DK62" s="76"/>
      <c r="DL62" s="76"/>
      <c r="DM62" s="76"/>
      <c r="DN62" s="76"/>
      <c r="DO62" s="76"/>
      <c r="DP62" s="76"/>
      <c r="DQ62" s="76"/>
      <c r="DR62" s="76"/>
      <c r="DS62" s="76"/>
      <c r="DT62" s="76"/>
      <c r="DU62" s="76"/>
      <c r="DV62" s="76"/>
      <c r="DW62" s="76"/>
      <c r="DX62" s="76"/>
      <c r="DY62" s="76"/>
      <c r="DZ62" s="76"/>
      <c r="EA62" s="76"/>
      <c r="EB62" s="76"/>
      <c r="EC62" s="76"/>
      <c r="ED62" s="76"/>
      <c r="EE62" s="76"/>
      <c r="EF62" s="76"/>
      <c r="EG62" s="76"/>
      <c r="EH62" s="76"/>
      <c r="EI62" s="76"/>
      <c r="EJ62" s="76"/>
      <c r="EK62" s="76"/>
      <c r="EL62" s="76"/>
      <c r="EM62" s="76"/>
      <c r="EN62" s="76"/>
      <c r="EO62" s="76"/>
      <c r="EP62" s="76"/>
      <c r="EQ62" s="76"/>
      <c r="ER62" s="76"/>
      <c r="ES62" s="76"/>
      <c r="ET62" s="76"/>
      <c r="EU62" s="76"/>
      <c r="EV62" s="76"/>
      <c r="EW62" s="76"/>
      <c r="EX62" s="76"/>
      <c r="EY62" s="76"/>
      <c r="EZ62" s="76"/>
      <c r="FA62" s="76"/>
      <c r="FB62" s="76"/>
      <c r="FC62" s="76"/>
      <c r="FD62" s="76"/>
      <c r="FE62" s="76"/>
      <c r="FF62" s="76"/>
      <c r="FG62" s="76"/>
      <c r="FH62" s="76"/>
      <c r="FI62" s="76"/>
      <c r="FJ62" s="76"/>
      <c r="FK62" s="76"/>
      <c r="FL62" s="76"/>
      <c r="FM62" s="76"/>
      <c r="FN62" s="76"/>
      <c r="FO62" s="76"/>
      <c r="FP62" s="76"/>
      <c r="FQ62" s="76"/>
      <c r="FR62" s="76"/>
      <c r="FS62" s="76"/>
      <c r="FT62" s="76"/>
      <c r="FU62" s="76"/>
      <c r="FV62" s="76"/>
      <c r="FW62" s="76"/>
      <c r="FX62" s="76"/>
      <c r="FY62" s="76"/>
      <c r="FZ62" s="76"/>
      <c r="GA62" s="76"/>
      <c r="GB62" s="76"/>
      <c r="GC62" s="76"/>
      <c r="GD62" s="76"/>
      <c r="GE62" s="76"/>
      <c r="GF62" s="76"/>
      <c r="GG62" s="76"/>
      <c r="GH62" s="76"/>
      <c r="GI62" s="76"/>
      <c r="GJ62" s="76"/>
      <c r="GK62" s="76"/>
      <c r="GL62" s="76"/>
      <c r="GM62" s="76"/>
      <c r="GN62" s="76"/>
      <c r="GO62" s="76"/>
      <c r="GP62" s="76"/>
      <c r="GQ62" s="76"/>
      <c r="GR62" s="76"/>
      <c r="GS62" s="76"/>
      <c r="GT62" s="76"/>
      <c r="GU62" s="76"/>
      <c r="GV62" s="76"/>
      <c r="GW62" s="76"/>
      <c r="GX62" s="76"/>
      <c r="GY62" s="76"/>
      <c r="GZ62" s="76"/>
      <c r="HA62" s="76"/>
      <c r="HB62" s="76"/>
      <c r="HC62" s="76"/>
      <c r="HD62" s="76"/>
      <c r="HE62" s="76"/>
      <c r="HF62" s="76"/>
      <c r="HG62" s="76"/>
      <c r="HH62" s="76"/>
      <c r="HI62" s="76"/>
      <c r="HJ62" s="76"/>
      <c r="HK62" s="76"/>
      <c r="HL62" s="76"/>
      <c r="HM62" s="76"/>
      <c r="HN62" s="76"/>
      <c r="HO62" s="76"/>
      <c r="HP62" s="76"/>
      <c r="HQ62" s="76"/>
      <c r="HR62" s="76"/>
      <c r="HS62" s="76"/>
      <c r="HT62" s="76"/>
      <c r="HU62" s="76"/>
      <c r="HV62" s="76"/>
      <c r="HW62" s="76"/>
      <c r="HX62" s="76"/>
      <c r="HY62" s="76"/>
      <c r="HZ62" s="76"/>
      <c r="IA62" s="76"/>
      <c r="IB62" s="76"/>
      <c r="IC62" s="76"/>
      <c r="ID62" s="76"/>
      <c r="IE62" s="76"/>
      <c r="IF62" s="76"/>
      <c r="IG62" s="76"/>
      <c r="IH62" s="76"/>
      <c r="II62" s="76"/>
      <c r="IJ62" s="76"/>
      <c r="IK62" s="76"/>
      <c r="IL62" s="76"/>
      <c r="IM62" s="76"/>
      <c r="IN62" s="76"/>
      <c r="IO62" s="76"/>
      <c r="IP62" s="76"/>
      <c r="IQ62" s="76"/>
      <c r="IR62" s="76"/>
      <c r="IS62" s="76"/>
      <c r="IT62" s="76"/>
      <c r="IU62" s="76"/>
    </row>
    <row r="63" spans="1:255" s="77" customFormat="1" ht="12" customHeight="1" x14ac:dyDescent="0.25">
      <c r="A63" s="73"/>
      <c r="B63" s="89" t="s">
        <v>114</v>
      </c>
      <c r="C63" s="90" t="s">
        <v>67</v>
      </c>
      <c r="D63" s="90">
        <v>100</v>
      </c>
      <c r="E63" s="90" t="s">
        <v>52</v>
      </c>
      <c r="F63" s="91">
        <v>1934</v>
      </c>
      <c r="G63" s="92">
        <f t="shared" ref="G63:G78" si="4">+F63*D63</f>
        <v>193400</v>
      </c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6"/>
      <c r="BK63" s="76"/>
      <c r="BL63" s="76"/>
      <c r="BM63" s="76"/>
      <c r="BN63" s="76"/>
      <c r="BO63" s="76"/>
      <c r="BP63" s="76"/>
      <c r="BQ63" s="76"/>
      <c r="BR63" s="76"/>
      <c r="BS63" s="76"/>
      <c r="BT63" s="76"/>
      <c r="BU63" s="76"/>
      <c r="BV63" s="76"/>
      <c r="BW63" s="76"/>
      <c r="BX63" s="76"/>
      <c r="BY63" s="76"/>
      <c r="BZ63" s="76"/>
      <c r="CA63" s="76"/>
      <c r="CB63" s="76"/>
      <c r="CC63" s="76"/>
      <c r="CD63" s="76"/>
      <c r="CE63" s="76"/>
      <c r="CF63" s="76"/>
      <c r="CG63" s="76"/>
      <c r="CH63" s="76"/>
      <c r="CI63" s="76"/>
      <c r="CJ63" s="76"/>
      <c r="CK63" s="76"/>
      <c r="CL63" s="76"/>
      <c r="CM63" s="76"/>
      <c r="CN63" s="76"/>
      <c r="CO63" s="76"/>
      <c r="CP63" s="76"/>
      <c r="CQ63" s="76"/>
      <c r="CR63" s="76"/>
      <c r="CS63" s="76"/>
      <c r="CT63" s="76"/>
      <c r="CU63" s="76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  <c r="EN63" s="76"/>
      <c r="EO63" s="76"/>
      <c r="EP63" s="76"/>
      <c r="EQ63" s="76"/>
      <c r="ER63" s="76"/>
      <c r="ES63" s="76"/>
      <c r="ET63" s="76"/>
      <c r="EU63" s="76"/>
      <c r="EV63" s="76"/>
      <c r="EW63" s="76"/>
      <c r="EX63" s="76"/>
      <c r="EY63" s="76"/>
      <c r="EZ63" s="76"/>
      <c r="FA63" s="76"/>
      <c r="FB63" s="76"/>
      <c r="FC63" s="76"/>
      <c r="FD63" s="76"/>
      <c r="FE63" s="76"/>
      <c r="FF63" s="76"/>
      <c r="FG63" s="76"/>
      <c r="FH63" s="76"/>
      <c r="FI63" s="76"/>
      <c r="FJ63" s="76"/>
      <c r="FK63" s="76"/>
      <c r="FL63" s="76"/>
      <c r="FM63" s="76"/>
      <c r="FN63" s="76"/>
      <c r="FO63" s="76"/>
      <c r="FP63" s="76"/>
      <c r="FQ63" s="76"/>
      <c r="FR63" s="76"/>
      <c r="FS63" s="76"/>
      <c r="FT63" s="76"/>
      <c r="FU63" s="76"/>
      <c r="FV63" s="76"/>
      <c r="FW63" s="76"/>
      <c r="FX63" s="76"/>
      <c r="FY63" s="76"/>
      <c r="FZ63" s="76"/>
      <c r="GA63" s="76"/>
      <c r="GB63" s="76"/>
      <c r="GC63" s="76"/>
      <c r="GD63" s="76"/>
      <c r="GE63" s="76"/>
      <c r="GF63" s="76"/>
      <c r="GG63" s="76"/>
      <c r="GH63" s="76"/>
      <c r="GI63" s="76"/>
      <c r="GJ63" s="76"/>
      <c r="GK63" s="76"/>
      <c r="GL63" s="76"/>
      <c r="GM63" s="76"/>
      <c r="GN63" s="76"/>
      <c r="GO63" s="76"/>
      <c r="GP63" s="76"/>
      <c r="GQ63" s="76"/>
      <c r="GR63" s="76"/>
      <c r="GS63" s="76"/>
      <c r="GT63" s="76"/>
      <c r="GU63" s="76"/>
      <c r="GV63" s="76"/>
      <c r="GW63" s="76"/>
      <c r="GX63" s="76"/>
      <c r="GY63" s="76"/>
      <c r="GZ63" s="76"/>
      <c r="HA63" s="76"/>
      <c r="HB63" s="76"/>
      <c r="HC63" s="76"/>
      <c r="HD63" s="76"/>
      <c r="HE63" s="76"/>
      <c r="HF63" s="76"/>
      <c r="HG63" s="76"/>
      <c r="HH63" s="76"/>
      <c r="HI63" s="76"/>
      <c r="HJ63" s="76"/>
      <c r="HK63" s="76"/>
      <c r="HL63" s="76"/>
      <c r="HM63" s="76"/>
      <c r="HN63" s="76"/>
      <c r="HO63" s="76"/>
      <c r="HP63" s="76"/>
      <c r="HQ63" s="76"/>
      <c r="HR63" s="76"/>
      <c r="HS63" s="76"/>
      <c r="HT63" s="76"/>
      <c r="HU63" s="76"/>
      <c r="HV63" s="76"/>
      <c r="HW63" s="76"/>
      <c r="HX63" s="76"/>
      <c r="HY63" s="76"/>
      <c r="HZ63" s="76"/>
      <c r="IA63" s="76"/>
      <c r="IB63" s="76"/>
      <c r="IC63" s="76"/>
      <c r="ID63" s="76"/>
      <c r="IE63" s="76"/>
      <c r="IF63" s="76"/>
      <c r="IG63" s="76"/>
      <c r="IH63" s="76"/>
      <c r="II63" s="76"/>
      <c r="IJ63" s="76"/>
      <c r="IK63" s="76"/>
      <c r="IL63" s="76"/>
      <c r="IM63" s="76"/>
      <c r="IN63" s="76"/>
      <c r="IO63" s="76"/>
      <c r="IP63" s="76"/>
      <c r="IQ63" s="76"/>
      <c r="IR63" s="76"/>
      <c r="IS63" s="76"/>
      <c r="IT63" s="76"/>
      <c r="IU63" s="76"/>
    </row>
    <row r="64" spans="1:255" s="77" customFormat="1" ht="12" customHeight="1" x14ac:dyDescent="0.25">
      <c r="A64" s="73"/>
      <c r="B64" s="89" t="s">
        <v>115</v>
      </c>
      <c r="C64" s="90" t="s">
        <v>67</v>
      </c>
      <c r="D64" s="90">
        <v>200</v>
      </c>
      <c r="E64" s="90" t="s">
        <v>52</v>
      </c>
      <c r="F64" s="91">
        <v>1067</v>
      </c>
      <c r="G64" s="92">
        <f t="shared" si="4"/>
        <v>213400</v>
      </c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J64" s="76"/>
      <c r="BK64" s="76"/>
      <c r="BL64" s="76"/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6"/>
      <c r="CA64" s="76"/>
      <c r="CB64" s="76"/>
      <c r="CC64" s="76"/>
      <c r="CD64" s="76"/>
      <c r="CE64" s="76"/>
      <c r="CF64" s="76"/>
      <c r="CG64" s="76"/>
      <c r="CH64" s="76"/>
      <c r="CI64" s="76"/>
      <c r="CJ64" s="76"/>
      <c r="CK64" s="76"/>
      <c r="CL64" s="76"/>
      <c r="CM64" s="76"/>
      <c r="CN64" s="76"/>
      <c r="CO64" s="76"/>
      <c r="CP64" s="76"/>
      <c r="CQ64" s="76"/>
      <c r="CR64" s="76"/>
      <c r="CS64" s="76"/>
      <c r="CT64" s="76"/>
      <c r="CU64" s="76"/>
      <c r="CV64" s="76"/>
      <c r="CW64" s="76"/>
      <c r="CX64" s="76"/>
      <c r="CY64" s="76"/>
      <c r="CZ64" s="76"/>
      <c r="DA64" s="76"/>
      <c r="DB64" s="76"/>
      <c r="DC64" s="76"/>
      <c r="DD64" s="76"/>
      <c r="DE64" s="76"/>
      <c r="DF64" s="76"/>
      <c r="DG64" s="76"/>
      <c r="DH64" s="76"/>
      <c r="DI64" s="76"/>
      <c r="DJ64" s="76"/>
      <c r="DK64" s="76"/>
      <c r="DL64" s="76"/>
      <c r="DM64" s="76"/>
      <c r="DN64" s="76"/>
      <c r="DO64" s="76"/>
      <c r="DP64" s="76"/>
      <c r="DQ64" s="76"/>
      <c r="DR64" s="76"/>
      <c r="DS64" s="76"/>
      <c r="DT64" s="76"/>
      <c r="DU64" s="76"/>
      <c r="DV64" s="76"/>
      <c r="DW64" s="76"/>
      <c r="DX64" s="76"/>
      <c r="DY64" s="76"/>
      <c r="DZ64" s="76"/>
      <c r="EA64" s="76"/>
      <c r="EB64" s="76"/>
      <c r="EC64" s="76"/>
      <c r="ED64" s="76"/>
      <c r="EE64" s="76"/>
      <c r="EF64" s="76"/>
      <c r="EG64" s="76"/>
      <c r="EH64" s="76"/>
      <c r="EI64" s="76"/>
      <c r="EJ64" s="76"/>
      <c r="EK64" s="76"/>
      <c r="EL64" s="76"/>
      <c r="EM64" s="76"/>
      <c r="EN64" s="76"/>
      <c r="EO64" s="76"/>
      <c r="EP64" s="76"/>
      <c r="EQ64" s="76"/>
      <c r="ER64" s="76"/>
      <c r="ES64" s="76"/>
      <c r="ET64" s="76"/>
      <c r="EU64" s="76"/>
      <c r="EV64" s="76"/>
      <c r="EW64" s="76"/>
      <c r="EX64" s="76"/>
      <c r="EY64" s="76"/>
      <c r="EZ64" s="76"/>
      <c r="FA64" s="76"/>
      <c r="FB64" s="76"/>
      <c r="FC64" s="76"/>
      <c r="FD64" s="76"/>
      <c r="FE64" s="76"/>
      <c r="FF64" s="76"/>
      <c r="FG64" s="76"/>
      <c r="FH64" s="76"/>
      <c r="FI64" s="76"/>
      <c r="FJ64" s="76"/>
      <c r="FK64" s="76"/>
      <c r="FL64" s="76"/>
      <c r="FM64" s="76"/>
      <c r="FN64" s="76"/>
      <c r="FO64" s="76"/>
      <c r="FP64" s="76"/>
      <c r="FQ64" s="76"/>
      <c r="FR64" s="76"/>
      <c r="FS64" s="76"/>
      <c r="FT64" s="76"/>
      <c r="FU64" s="76"/>
      <c r="FV64" s="76"/>
      <c r="FW64" s="76"/>
      <c r="FX64" s="76"/>
      <c r="FY64" s="76"/>
      <c r="FZ64" s="76"/>
      <c r="GA64" s="76"/>
      <c r="GB64" s="76"/>
      <c r="GC64" s="76"/>
      <c r="GD64" s="76"/>
      <c r="GE64" s="76"/>
      <c r="GF64" s="76"/>
      <c r="GG64" s="76"/>
      <c r="GH64" s="76"/>
      <c r="GI64" s="76"/>
      <c r="GJ64" s="76"/>
      <c r="GK64" s="76"/>
      <c r="GL64" s="76"/>
      <c r="GM64" s="76"/>
      <c r="GN64" s="76"/>
      <c r="GO64" s="76"/>
      <c r="GP64" s="76"/>
      <c r="GQ64" s="76"/>
      <c r="GR64" s="76"/>
      <c r="GS64" s="76"/>
      <c r="GT64" s="76"/>
      <c r="GU64" s="76"/>
      <c r="GV64" s="76"/>
      <c r="GW64" s="76"/>
      <c r="GX64" s="76"/>
      <c r="GY64" s="76"/>
      <c r="GZ64" s="76"/>
      <c r="HA64" s="76"/>
      <c r="HB64" s="76"/>
      <c r="HC64" s="76"/>
      <c r="HD64" s="76"/>
      <c r="HE64" s="76"/>
      <c r="HF64" s="76"/>
      <c r="HG64" s="76"/>
      <c r="HH64" s="76"/>
      <c r="HI64" s="76"/>
      <c r="HJ64" s="76"/>
      <c r="HK64" s="76"/>
      <c r="HL64" s="76"/>
      <c r="HM64" s="76"/>
      <c r="HN64" s="76"/>
      <c r="HO64" s="76"/>
      <c r="HP64" s="76"/>
      <c r="HQ64" s="76"/>
      <c r="HR64" s="76"/>
      <c r="HS64" s="76"/>
      <c r="HT64" s="76"/>
      <c r="HU64" s="76"/>
      <c r="HV64" s="76"/>
      <c r="HW64" s="76"/>
      <c r="HX64" s="76"/>
      <c r="HY64" s="76"/>
      <c r="HZ64" s="76"/>
      <c r="IA64" s="76"/>
      <c r="IB64" s="76"/>
      <c r="IC64" s="76"/>
      <c r="ID64" s="76"/>
      <c r="IE64" s="76"/>
      <c r="IF64" s="76"/>
      <c r="IG64" s="76"/>
      <c r="IH64" s="76"/>
      <c r="II64" s="76"/>
      <c r="IJ64" s="76"/>
      <c r="IK64" s="76"/>
      <c r="IL64" s="76"/>
      <c r="IM64" s="76"/>
      <c r="IN64" s="76"/>
      <c r="IO64" s="76"/>
      <c r="IP64" s="76"/>
      <c r="IQ64" s="76"/>
      <c r="IR64" s="76"/>
      <c r="IS64" s="76"/>
      <c r="IT64" s="76"/>
      <c r="IU64" s="76"/>
    </row>
    <row r="65" spans="1:255" s="77" customFormat="1" ht="12" customHeight="1" x14ac:dyDescent="0.25">
      <c r="A65" s="73"/>
      <c r="B65" s="106" t="s">
        <v>69</v>
      </c>
      <c r="C65" s="90"/>
      <c r="D65" s="90"/>
      <c r="E65" s="90"/>
      <c r="F65" s="91"/>
      <c r="G65" s="92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6"/>
      <c r="CA65" s="76"/>
      <c r="CB65" s="76"/>
      <c r="CC65" s="76"/>
      <c r="CD65" s="76"/>
      <c r="CE65" s="76"/>
      <c r="CF65" s="76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  <c r="CY65" s="76"/>
      <c r="CZ65" s="76"/>
      <c r="DA65" s="76"/>
      <c r="DB65" s="76"/>
      <c r="DC65" s="76"/>
      <c r="DD65" s="76"/>
      <c r="DE65" s="76"/>
      <c r="DF65" s="76"/>
      <c r="DG65" s="76"/>
      <c r="DH65" s="76"/>
      <c r="DI65" s="76"/>
      <c r="DJ65" s="76"/>
      <c r="DK65" s="76"/>
      <c r="DL65" s="76"/>
      <c r="DM65" s="76"/>
      <c r="DN65" s="76"/>
      <c r="DO65" s="76"/>
      <c r="DP65" s="76"/>
      <c r="DQ65" s="76"/>
      <c r="DR65" s="76"/>
      <c r="DS65" s="76"/>
      <c r="DT65" s="76"/>
      <c r="DU65" s="76"/>
      <c r="DV65" s="76"/>
      <c r="DW65" s="76"/>
      <c r="DX65" s="76"/>
      <c r="DY65" s="76"/>
      <c r="DZ65" s="76"/>
      <c r="EA65" s="76"/>
      <c r="EB65" s="76"/>
      <c r="EC65" s="76"/>
      <c r="ED65" s="76"/>
      <c r="EE65" s="76"/>
      <c r="EF65" s="76"/>
      <c r="EG65" s="76"/>
      <c r="EH65" s="76"/>
      <c r="EI65" s="76"/>
      <c r="EJ65" s="76"/>
      <c r="EK65" s="76"/>
      <c r="EL65" s="76"/>
      <c r="EM65" s="76"/>
      <c r="EN65" s="76"/>
      <c r="EO65" s="76"/>
      <c r="EP65" s="76"/>
      <c r="EQ65" s="76"/>
      <c r="ER65" s="76"/>
      <c r="ES65" s="76"/>
      <c r="ET65" s="76"/>
      <c r="EU65" s="76"/>
      <c r="EV65" s="76"/>
      <c r="EW65" s="76"/>
      <c r="EX65" s="76"/>
      <c r="EY65" s="76"/>
      <c r="EZ65" s="76"/>
      <c r="FA65" s="76"/>
      <c r="FB65" s="76"/>
      <c r="FC65" s="76"/>
      <c r="FD65" s="76"/>
      <c r="FE65" s="76"/>
      <c r="FF65" s="76"/>
      <c r="FG65" s="76"/>
      <c r="FH65" s="76"/>
      <c r="FI65" s="76"/>
      <c r="FJ65" s="76"/>
      <c r="FK65" s="76"/>
      <c r="FL65" s="76"/>
      <c r="FM65" s="76"/>
      <c r="FN65" s="76"/>
      <c r="FO65" s="76"/>
      <c r="FP65" s="76"/>
      <c r="FQ65" s="76"/>
      <c r="FR65" s="76"/>
      <c r="FS65" s="76"/>
      <c r="FT65" s="76"/>
      <c r="FU65" s="76"/>
      <c r="FV65" s="76"/>
      <c r="FW65" s="76"/>
      <c r="FX65" s="76"/>
      <c r="FY65" s="76"/>
      <c r="FZ65" s="76"/>
      <c r="GA65" s="76"/>
      <c r="GB65" s="76"/>
      <c r="GC65" s="76"/>
      <c r="GD65" s="76"/>
      <c r="GE65" s="76"/>
      <c r="GF65" s="76"/>
      <c r="GG65" s="76"/>
      <c r="GH65" s="76"/>
      <c r="GI65" s="76"/>
      <c r="GJ65" s="76"/>
      <c r="GK65" s="76"/>
      <c r="GL65" s="76"/>
      <c r="GM65" s="76"/>
      <c r="GN65" s="76"/>
      <c r="GO65" s="76"/>
      <c r="GP65" s="76"/>
      <c r="GQ65" s="76"/>
      <c r="GR65" s="76"/>
      <c r="GS65" s="76"/>
      <c r="GT65" s="76"/>
      <c r="GU65" s="76"/>
      <c r="GV65" s="76"/>
      <c r="GW65" s="76"/>
      <c r="GX65" s="76"/>
      <c r="GY65" s="76"/>
      <c r="GZ65" s="76"/>
      <c r="HA65" s="76"/>
      <c r="HB65" s="76"/>
      <c r="HC65" s="76"/>
      <c r="HD65" s="76"/>
      <c r="HE65" s="76"/>
      <c r="HF65" s="76"/>
      <c r="HG65" s="76"/>
      <c r="HH65" s="76"/>
      <c r="HI65" s="76"/>
      <c r="HJ65" s="76"/>
      <c r="HK65" s="76"/>
      <c r="HL65" s="76"/>
      <c r="HM65" s="76"/>
      <c r="HN65" s="76"/>
      <c r="HO65" s="76"/>
      <c r="HP65" s="76"/>
      <c r="HQ65" s="76"/>
      <c r="HR65" s="76"/>
      <c r="HS65" s="76"/>
      <c r="HT65" s="76"/>
      <c r="HU65" s="76"/>
      <c r="HV65" s="76"/>
      <c r="HW65" s="76"/>
      <c r="HX65" s="76"/>
      <c r="HY65" s="76"/>
      <c r="HZ65" s="76"/>
      <c r="IA65" s="76"/>
      <c r="IB65" s="76"/>
      <c r="IC65" s="76"/>
      <c r="ID65" s="76"/>
      <c r="IE65" s="76"/>
      <c r="IF65" s="76"/>
      <c r="IG65" s="76"/>
      <c r="IH65" s="76"/>
      <c r="II65" s="76"/>
      <c r="IJ65" s="76"/>
      <c r="IK65" s="76"/>
      <c r="IL65" s="76"/>
      <c r="IM65" s="76"/>
      <c r="IN65" s="76"/>
      <c r="IO65" s="76"/>
      <c r="IP65" s="76"/>
      <c r="IQ65" s="76"/>
      <c r="IR65" s="76"/>
      <c r="IS65" s="76"/>
      <c r="IT65" s="76"/>
      <c r="IU65" s="76"/>
    </row>
    <row r="66" spans="1:255" s="77" customFormat="1" ht="12" customHeight="1" x14ac:dyDescent="0.25">
      <c r="A66" s="73"/>
      <c r="B66" s="89" t="s">
        <v>116</v>
      </c>
      <c r="C66" s="90" t="s">
        <v>67</v>
      </c>
      <c r="D66" s="90">
        <v>180</v>
      </c>
      <c r="E66" s="90" t="s">
        <v>74</v>
      </c>
      <c r="F66" s="91">
        <v>1025</v>
      </c>
      <c r="G66" s="92">
        <f t="shared" si="4"/>
        <v>184500</v>
      </c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6"/>
      <c r="BK66" s="76"/>
      <c r="BL66" s="76"/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76"/>
      <c r="CA66" s="76"/>
      <c r="CB66" s="76"/>
      <c r="CC66" s="76"/>
      <c r="CD66" s="76"/>
      <c r="CE66" s="76"/>
      <c r="CF66" s="76"/>
      <c r="CG66" s="76"/>
      <c r="CH66" s="76"/>
      <c r="CI66" s="76"/>
      <c r="CJ66" s="76"/>
      <c r="CK66" s="76"/>
      <c r="CL66" s="76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76"/>
      <c r="DD66" s="76"/>
      <c r="DE66" s="76"/>
      <c r="DF66" s="76"/>
      <c r="DG66" s="76"/>
      <c r="DH66" s="76"/>
      <c r="DI66" s="76"/>
      <c r="DJ66" s="76"/>
      <c r="DK66" s="76"/>
      <c r="DL66" s="76"/>
      <c r="DM66" s="76"/>
      <c r="DN66" s="76"/>
      <c r="DO66" s="76"/>
      <c r="DP66" s="76"/>
      <c r="DQ66" s="76"/>
      <c r="DR66" s="76"/>
      <c r="DS66" s="76"/>
      <c r="DT66" s="76"/>
      <c r="DU66" s="76"/>
      <c r="DV66" s="76"/>
      <c r="DW66" s="76"/>
      <c r="DX66" s="76"/>
      <c r="DY66" s="76"/>
      <c r="DZ66" s="76"/>
      <c r="EA66" s="76"/>
      <c r="EB66" s="76"/>
      <c r="EC66" s="76"/>
      <c r="ED66" s="76"/>
      <c r="EE66" s="76"/>
      <c r="EF66" s="76"/>
      <c r="EG66" s="76"/>
      <c r="EH66" s="76"/>
      <c r="EI66" s="76"/>
      <c r="EJ66" s="76"/>
      <c r="EK66" s="76"/>
      <c r="EL66" s="76"/>
      <c r="EM66" s="76"/>
      <c r="EN66" s="76"/>
      <c r="EO66" s="76"/>
      <c r="EP66" s="76"/>
      <c r="EQ66" s="76"/>
      <c r="ER66" s="76"/>
      <c r="ES66" s="76"/>
      <c r="ET66" s="76"/>
      <c r="EU66" s="76"/>
      <c r="EV66" s="76"/>
      <c r="EW66" s="76"/>
      <c r="EX66" s="76"/>
      <c r="EY66" s="76"/>
      <c r="EZ66" s="76"/>
      <c r="FA66" s="76"/>
      <c r="FB66" s="76"/>
      <c r="FC66" s="76"/>
      <c r="FD66" s="76"/>
      <c r="FE66" s="76"/>
      <c r="FF66" s="76"/>
      <c r="FG66" s="76"/>
      <c r="FH66" s="76"/>
      <c r="FI66" s="76"/>
      <c r="FJ66" s="76"/>
      <c r="FK66" s="76"/>
      <c r="FL66" s="76"/>
      <c r="FM66" s="76"/>
      <c r="FN66" s="76"/>
      <c r="FO66" s="76"/>
      <c r="FP66" s="76"/>
      <c r="FQ66" s="76"/>
      <c r="FR66" s="76"/>
      <c r="FS66" s="76"/>
      <c r="FT66" s="76"/>
      <c r="FU66" s="76"/>
      <c r="FV66" s="76"/>
      <c r="FW66" s="76"/>
      <c r="FX66" s="76"/>
      <c r="FY66" s="76"/>
      <c r="FZ66" s="76"/>
      <c r="GA66" s="76"/>
      <c r="GB66" s="76"/>
      <c r="GC66" s="76"/>
      <c r="GD66" s="76"/>
      <c r="GE66" s="76"/>
      <c r="GF66" s="76"/>
      <c r="GG66" s="76"/>
      <c r="GH66" s="76"/>
      <c r="GI66" s="76"/>
      <c r="GJ66" s="76"/>
      <c r="GK66" s="76"/>
      <c r="GL66" s="76"/>
      <c r="GM66" s="76"/>
      <c r="GN66" s="76"/>
      <c r="GO66" s="76"/>
      <c r="GP66" s="76"/>
      <c r="GQ66" s="76"/>
      <c r="GR66" s="76"/>
      <c r="GS66" s="76"/>
      <c r="GT66" s="76"/>
      <c r="GU66" s="76"/>
      <c r="GV66" s="76"/>
      <c r="GW66" s="76"/>
      <c r="GX66" s="76"/>
      <c r="GY66" s="76"/>
      <c r="GZ66" s="76"/>
      <c r="HA66" s="76"/>
      <c r="HB66" s="76"/>
      <c r="HC66" s="76"/>
      <c r="HD66" s="76"/>
      <c r="HE66" s="76"/>
      <c r="HF66" s="76"/>
      <c r="HG66" s="76"/>
      <c r="HH66" s="76"/>
      <c r="HI66" s="76"/>
      <c r="HJ66" s="76"/>
      <c r="HK66" s="76"/>
      <c r="HL66" s="76"/>
      <c r="HM66" s="76"/>
      <c r="HN66" s="76"/>
      <c r="HO66" s="76"/>
      <c r="HP66" s="76"/>
      <c r="HQ66" s="76"/>
      <c r="HR66" s="76"/>
      <c r="HS66" s="76"/>
      <c r="HT66" s="76"/>
      <c r="HU66" s="76"/>
      <c r="HV66" s="76"/>
      <c r="HW66" s="76"/>
      <c r="HX66" s="76"/>
      <c r="HY66" s="76"/>
      <c r="HZ66" s="76"/>
      <c r="IA66" s="76"/>
      <c r="IB66" s="76"/>
      <c r="IC66" s="76"/>
      <c r="ID66" s="76"/>
      <c r="IE66" s="76"/>
      <c r="IF66" s="76"/>
      <c r="IG66" s="76"/>
      <c r="IH66" s="76"/>
      <c r="II66" s="76"/>
      <c r="IJ66" s="76"/>
      <c r="IK66" s="76"/>
      <c r="IL66" s="76"/>
      <c r="IM66" s="76"/>
      <c r="IN66" s="76"/>
      <c r="IO66" s="76"/>
      <c r="IP66" s="76"/>
      <c r="IQ66" s="76"/>
      <c r="IR66" s="76"/>
      <c r="IS66" s="76"/>
      <c r="IT66" s="76"/>
      <c r="IU66" s="76"/>
    </row>
    <row r="67" spans="1:255" s="77" customFormat="1" ht="12" customHeight="1" x14ac:dyDescent="0.25">
      <c r="A67" s="73"/>
      <c r="B67" s="89" t="s">
        <v>117</v>
      </c>
      <c r="C67" s="90" t="s">
        <v>68</v>
      </c>
      <c r="D67" s="90">
        <v>0.36</v>
      </c>
      <c r="E67" s="90" t="s">
        <v>118</v>
      </c>
      <c r="F67" s="91">
        <f>114000*1.19</f>
        <v>135660</v>
      </c>
      <c r="G67" s="92">
        <f t="shared" si="4"/>
        <v>48837.599999999999</v>
      </c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76"/>
      <c r="BG67" s="76"/>
      <c r="BH67" s="76"/>
      <c r="BI67" s="76"/>
      <c r="BJ67" s="76"/>
      <c r="BK67" s="76"/>
      <c r="BL67" s="76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  <c r="BX67" s="76"/>
      <c r="BY67" s="76"/>
      <c r="BZ67" s="76"/>
      <c r="CA67" s="76"/>
      <c r="CB67" s="76"/>
      <c r="CC67" s="76"/>
      <c r="CD67" s="76"/>
      <c r="CE67" s="76"/>
      <c r="CF67" s="76"/>
      <c r="CG67" s="76"/>
      <c r="CH67" s="76"/>
      <c r="CI67" s="76"/>
      <c r="CJ67" s="76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  <c r="DT67" s="76"/>
      <c r="DU67" s="76"/>
      <c r="DV67" s="76"/>
      <c r="DW67" s="76"/>
      <c r="DX67" s="76"/>
      <c r="DY67" s="76"/>
      <c r="DZ67" s="76"/>
      <c r="EA67" s="76"/>
      <c r="EB67" s="76"/>
      <c r="EC67" s="76"/>
      <c r="ED67" s="76"/>
      <c r="EE67" s="76"/>
      <c r="EF67" s="76"/>
      <c r="EG67" s="76"/>
      <c r="EH67" s="76"/>
      <c r="EI67" s="76"/>
      <c r="EJ67" s="76"/>
      <c r="EK67" s="76"/>
      <c r="EL67" s="76"/>
      <c r="EM67" s="76"/>
      <c r="EN67" s="76"/>
      <c r="EO67" s="76"/>
      <c r="EP67" s="76"/>
      <c r="EQ67" s="76"/>
      <c r="ER67" s="76"/>
      <c r="ES67" s="76"/>
      <c r="ET67" s="76"/>
      <c r="EU67" s="76"/>
      <c r="EV67" s="76"/>
      <c r="EW67" s="76"/>
      <c r="EX67" s="76"/>
      <c r="EY67" s="76"/>
      <c r="EZ67" s="76"/>
      <c r="FA67" s="76"/>
      <c r="FB67" s="76"/>
      <c r="FC67" s="76"/>
      <c r="FD67" s="76"/>
      <c r="FE67" s="76"/>
      <c r="FF67" s="76"/>
      <c r="FG67" s="76"/>
      <c r="FH67" s="76"/>
      <c r="FI67" s="76"/>
      <c r="FJ67" s="76"/>
      <c r="FK67" s="76"/>
      <c r="FL67" s="76"/>
      <c r="FM67" s="76"/>
      <c r="FN67" s="76"/>
      <c r="FO67" s="76"/>
      <c r="FP67" s="76"/>
      <c r="FQ67" s="76"/>
      <c r="FR67" s="76"/>
      <c r="FS67" s="76"/>
      <c r="FT67" s="76"/>
      <c r="FU67" s="76"/>
      <c r="FV67" s="76"/>
      <c r="FW67" s="76"/>
      <c r="FX67" s="76"/>
      <c r="FY67" s="76"/>
      <c r="FZ67" s="76"/>
      <c r="GA67" s="76"/>
      <c r="GB67" s="76"/>
      <c r="GC67" s="76"/>
      <c r="GD67" s="76"/>
      <c r="GE67" s="76"/>
      <c r="GF67" s="76"/>
      <c r="GG67" s="76"/>
      <c r="GH67" s="76"/>
      <c r="GI67" s="76"/>
      <c r="GJ67" s="76"/>
      <c r="GK67" s="76"/>
      <c r="GL67" s="76"/>
      <c r="GM67" s="76"/>
      <c r="GN67" s="76"/>
      <c r="GO67" s="76"/>
      <c r="GP67" s="76"/>
      <c r="GQ67" s="76"/>
      <c r="GR67" s="76"/>
      <c r="GS67" s="76"/>
      <c r="GT67" s="76"/>
      <c r="GU67" s="76"/>
      <c r="GV67" s="76"/>
      <c r="GW67" s="76"/>
      <c r="GX67" s="76"/>
      <c r="GY67" s="76"/>
      <c r="GZ67" s="76"/>
      <c r="HA67" s="76"/>
      <c r="HB67" s="76"/>
      <c r="HC67" s="76"/>
      <c r="HD67" s="76"/>
      <c r="HE67" s="76"/>
      <c r="HF67" s="76"/>
      <c r="HG67" s="76"/>
      <c r="HH67" s="76"/>
      <c r="HI67" s="76"/>
      <c r="HJ67" s="76"/>
      <c r="HK67" s="76"/>
      <c r="HL67" s="76"/>
      <c r="HM67" s="76"/>
      <c r="HN67" s="76"/>
      <c r="HO67" s="76"/>
      <c r="HP67" s="76"/>
      <c r="HQ67" s="76"/>
      <c r="HR67" s="76"/>
      <c r="HS67" s="76"/>
      <c r="HT67" s="76"/>
      <c r="HU67" s="76"/>
      <c r="HV67" s="76"/>
      <c r="HW67" s="76"/>
      <c r="HX67" s="76"/>
      <c r="HY67" s="76"/>
      <c r="HZ67" s="76"/>
      <c r="IA67" s="76"/>
      <c r="IB67" s="76"/>
      <c r="IC67" s="76"/>
      <c r="ID67" s="76"/>
      <c r="IE67" s="76"/>
      <c r="IF67" s="76"/>
      <c r="IG67" s="76"/>
      <c r="IH67" s="76"/>
      <c r="II67" s="76"/>
      <c r="IJ67" s="76"/>
      <c r="IK67" s="76"/>
      <c r="IL67" s="76"/>
      <c r="IM67" s="76"/>
      <c r="IN67" s="76"/>
      <c r="IO67" s="76"/>
      <c r="IP67" s="76"/>
      <c r="IQ67" s="76"/>
      <c r="IR67" s="76"/>
      <c r="IS67" s="76"/>
      <c r="IT67" s="76"/>
      <c r="IU67" s="76"/>
    </row>
    <row r="68" spans="1:255" s="77" customFormat="1" ht="12" customHeight="1" x14ac:dyDescent="0.25">
      <c r="A68" s="73"/>
      <c r="B68" s="89" t="s">
        <v>119</v>
      </c>
      <c r="C68" s="90" t="s">
        <v>68</v>
      </c>
      <c r="D68" s="90">
        <v>20</v>
      </c>
      <c r="E68" s="90" t="s">
        <v>71</v>
      </c>
      <c r="F68" s="91">
        <v>3362</v>
      </c>
      <c r="G68" s="92">
        <f t="shared" si="4"/>
        <v>67240</v>
      </c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  <c r="AQ68" s="76"/>
      <c r="AR68" s="76"/>
      <c r="AS68" s="76"/>
      <c r="AT68" s="76"/>
      <c r="AU68" s="76"/>
      <c r="AV68" s="76"/>
      <c r="AW68" s="76"/>
      <c r="AX68" s="76"/>
      <c r="AY68" s="76"/>
      <c r="AZ68" s="76"/>
      <c r="BA68" s="76"/>
      <c r="BB68" s="76"/>
      <c r="BC68" s="76"/>
      <c r="BD68" s="76"/>
      <c r="BE68" s="76"/>
      <c r="BF68" s="76"/>
      <c r="BG68" s="76"/>
      <c r="BH68" s="76"/>
      <c r="BI68" s="76"/>
      <c r="BJ68" s="76"/>
      <c r="BK68" s="76"/>
      <c r="BL68" s="76"/>
      <c r="BM68" s="76"/>
      <c r="BN68" s="76"/>
      <c r="BO68" s="76"/>
      <c r="BP68" s="76"/>
      <c r="BQ68" s="76"/>
      <c r="BR68" s="76"/>
      <c r="BS68" s="76"/>
      <c r="BT68" s="76"/>
      <c r="BU68" s="76"/>
      <c r="BV68" s="76"/>
      <c r="BW68" s="76"/>
      <c r="BX68" s="76"/>
      <c r="BY68" s="76"/>
      <c r="BZ68" s="76"/>
      <c r="CA68" s="76"/>
      <c r="CB68" s="76"/>
      <c r="CC68" s="76"/>
      <c r="CD68" s="76"/>
      <c r="CE68" s="76"/>
      <c r="CF68" s="76"/>
      <c r="CG68" s="76"/>
      <c r="CH68" s="76"/>
      <c r="CI68" s="76"/>
      <c r="CJ68" s="76"/>
      <c r="CK68" s="76"/>
      <c r="CL68" s="76"/>
      <c r="CM68" s="76"/>
      <c r="CN68" s="76"/>
      <c r="CO68" s="76"/>
      <c r="CP68" s="76"/>
      <c r="CQ68" s="76"/>
      <c r="CR68" s="76"/>
      <c r="CS68" s="76"/>
      <c r="CT68" s="76"/>
      <c r="CU68" s="76"/>
      <c r="CV68" s="76"/>
      <c r="CW68" s="76"/>
      <c r="CX68" s="76"/>
      <c r="CY68" s="76"/>
      <c r="CZ68" s="76"/>
      <c r="DA68" s="76"/>
      <c r="DB68" s="76"/>
      <c r="DC68" s="76"/>
      <c r="DD68" s="76"/>
      <c r="DE68" s="76"/>
      <c r="DF68" s="76"/>
      <c r="DG68" s="76"/>
      <c r="DH68" s="76"/>
      <c r="DI68" s="76"/>
      <c r="DJ68" s="76"/>
      <c r="DK68" s="76"/>
      <c r="DL68" s="76"/>
      <c r="DM68" s="76"/>
      <c r="DN68" s="76"/>
      <c r="DO68" s="76"/>
      <c r="DP68" s="76"/>
      <c r="DQ68" s="76"/>
      <c r="DR68" s="76"/>
      <c r="DS68" s="76"/>
      <c r="DT68" s="76"/>
      <c r="DU68" s="76"/>
      <c r="DV68" s="76"/>
      <c r="DW68" s="76"/>
      <c r="DX68" s="76"/>
      <c r="DY68" s="76"/>
      <c r="DZ68" s="76"/>
      <c r="EA68" s="76"/>
      <c r="EB68" s="76"/>
      <c r="EC68" s="76"/>
      <c r="ED68" s="76"/>
      <c r="EE68" s="76"/>
      <c r="EF68" s="76"/>
      <c r="EG68" s="76"/>
      <c r="EH68" s="76"/>
      <c r="EI68" s="76"/>
      <c r="EJ68" s="76"/>
      <c r="EK68" s="76"/>
      <c r="EL68" s="76"/>
      <c r="EM68" s="76"/>
      <c r="EN68" s="76"/>
      <c r="EO68" s="76"/>
      <c r="EP68" s="76"/>
      <c r="EQ68" s="76"/>
      <c r="ER68" s="76"/>
      <c r="ES68" s="76"/>
      <c r="ET68" s="76"/>
      <c r="EU68" s="76"/>
      <c r="EV68" s="76"/>
      <c r="EW68" s="76"/>
      <c r="EX68" s="76"/>
      <c r="EY68" s="76"/>
      <c r="EZ68" s="76"/>
      <c r="FA68" s="76"/>
      <c r="FB68" s="76"/>
      <c r="FC68" s="76"/>
      <c r="FD68" s="76"/>
      <c r="FE68" s="76"/>
      <c r="FF68" s="76"/>
      <c r="FG68" s="76"/>
      <c r="FH68" s="76"/>
      <c r="FI68" s="76"/>
      <c r="FJ68" s="76"/>
      <c r="FK68" s="76"/>
      <c r="FL68" s="76"/>
      <c r="FM68" s="76"/>
      <c r="FN68" s="76"/>
      <c r="FO68" s="76"/>
      <c r="FP68" s="76"/>
      <c r="FQ68" s="76"/>
      <c r="FR68" s="76"/>
      <c r="FS68" s="76"/>
      <c r="FT68" s="76"/>
      <c r="FU68" s="76"/>
      <c r="FV68" s="76"/>
      <c r="FW68" s="76"/>
      <c r="FX68" s="76"/>
      <c r="FY68" s="76"/>
      <c r="FZ68" s="76"/>
      <c r="GA68" s="76"/>
      <c r="GB68" s="76"/>
      <c r="GC68" s="76"/>
      <c r="GD68" s="76"/>
      <c r="GE68" s="76"/>
      <c r="GF68" s="76"/>
      <c r="GG68" s="76"/>
      <c r="GH68" s="76"/>
      <c r="GI68" s="76"/>
      <c r="GJ68" s="76"/>
      <c r="GK68" s="76"/>
      <c r="GL68" s="76"/>
      <c r="GM68" s="76"/>
      <c r="GN68" s="76"/>
      <c r="GO68" s="76"/>
      <c r="GP68" s="76"/>
      <c r="GQ68" s="76"/>
      <c r="GR68" s="76"/>
      <c r="GS68" s="76"/>
      <c r="GT68" s="76"/>
      <c r="GU68" s="76"/>
      <c r="GV68" s="76"/>
      <c r="GW68" s="76"/>
      <c r="GX68" s="76"/>
      <c r="GY68" s="76"/>
      <c r="GZ68" s="76"/>
      <c r="HA68" s="76"/>
      <c r="HB68" s="76"/>
      <c r="HC68" s="76"/>
      <c r="HD68" s="76"/>
      <c r="HE68" s="76"/>
      <c r="HF68" s="76"/>
      <c r="HG68" s="76"/>
      <c r="HH68" s="76"/>
      <c r="HI68" s="76"/>
      <c r="HJ68" s="76"/>
      <c r="HK68" s="76"/>
      <c r="HL68" s="76"/>
      <c r="HM68" s="76"/>
      <c r="HN68" s="76"/>
      <c r="HO68" s="76"/>
      <c r="HP68" s="76"/>
      <c r="HQ68" s="76"/>
      <c r="HR68" s="76"/>
      <c r="HS68" s="76"/>
      <c r="HT68" s="76"/>
      <c r="HU68" s="76"/>
      <c r="HV68" s="76"/>
      <c r="HW68" s="76"/>
      <c r="HX68" s="76"/>
      <c r="HY68" s="76"/>
      <c r="HZ68" s="76"/>
      <c r="IA68" s="76"/>
      <c r="IB68" s="76"/>
      <c r="IC68" s="76"/>
      <c r="ID68" s="76"/>
      <c r="IE68" s="76"/>
      <c r="IF68" s="76"/>
      <c r="IG68" s="76"/>
      <c r="IH68" s="76"/>
      <c r="II68" s="76"/>
      <c r="IJ68" s="76"/>
      <c r="IK68" s="76"/>
      <c r="IL68" s="76"/>
      <c r="IM68" s="76"/>
      <c r="IN68" s="76"/>
      <c r="IO68" s="76"/>
      <c r="IP68" s="76"/>
      <c r="IQ68" s="76"/>
      <c r="IR68" s="76"/>
      <c r="IS68" s="76"/>
      <c r="IT68" s="76"/>
      <c r="IU68" s="76"/>
    </row>
    <row r="69" spans="1:255" s="77" customFormat="1" ht="12" customHeight="1" x14ac:dyDescent="0.25">
      <c r="A69" s="73"/>
      <c r="B69" s="89" t="s">
        <v>120</v>
      </c>
      <c r="C69" s="90" t="s">
        <v>68</v>
      </c>
      <c r="D69" s="90">
        <v>0.6</v>
      </c>
      <c r="E69" s="90" t="s">
        <v>118</v>
      </c>
      <c r="F69" s="91">
        <v>26580</v>
      </c>
      <c r="G69" s="92">
        <f t="shared" si="4"/>
        <v>15948</v>
      </c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AZ69" s="76"/>
      <c r="BA69" s="76"/>
      <c r="BB69" s="76"/>
      <c r="BC69" s="76"/>
      <c r="BD69" s="76"/>
      <c r="BE69" s="76"/>
      <c r="BF69" s="76"/>
      <c r="BG69" s="76"/>
      <c r="BH69" s="76"/>
      <c r="BI69" s="76"/>
      <c r="BJ69" s="76"/>
      <c r="BK69" s="76"/>
      <c r="BL69" s="76"/>
      <c r="BM69" s="76"/>
      <c r="BN69" s="76"/>
      <c r="BO69" s="76"/>
      <c r="BP69" s="76"/>
      <c r="BQ69" s="76"/>
      <c r="BR69" s="76"/>
      <c r="BS69" s="76"/>
      <c r="BT69" s="76"/>
      <c r="BU69" s="76"/>
      <c r="BV69" s="76"/>
      <c r="BW69" s="76"/>
      <c r="BX69" s="76"/>
      <c r="BY69" s="76"/>
      <c r="BZ69" s="76"/>
      <c r="CA69" s="76"/>
      <c r="CB69" s="76"/>
      <c r="CC69" s="76"/>
      <c r="CD69" s="76"/>
      <c r="CE69" s="76"/>
      <c r="CF69" s="76"/>
      <c r="CG69" s="76"/>
      <c r="CH69" s="76"/>
      <c r="CI69" s="76"/>
      <c r="CJ69" s="76"/>
      <c r="CK69" s="76"/>
      <c r="CL69" s="76"/>
      <c r="CM69" s="76"/>
      <c r="CN69" s="76"/>
      <c r="CO69" s="76"/>
      <c r="CP69" s="76"/>
      <c r="CQ69" s="76"/>
      <c r="CR69" s="76"/>
      <c r="CS69" s="76"/>
      <c r="CT69" s="76"/>
      <c r="CU69" s="76"/>
      <c r="CV69" s="76"/>
      <c r="CW69" s="76"/>
      <c r="CX69" s="76"/>
      <c r="CY69" s="76"/>
      <c r="CZ69" s="76"/>
      <c r="DA69" s="76"/>
      <c r="DB69" s="76"/>
      <c r="DC69" s="76"/>
      <c r="DD69" s="76"/>
      <c r="DE69" s="76"/>
      <c r="DF69" s="76"/>
      <c r="DG69" s="76"/>
      <c r="DH69" s="76"/>
      <c r="DI69" s="76"/>
      <c r="DJ69" s="76"/>
      <c r="DK69" s="76"/>
      <c r="DL69" s="76"/>
      <c r="DM69" s="76"/>
      <c r="DN69" s="76"/>
      <c r="DO69" s="76"/>
      <c r="DP69" s="76"/>
      <c r="DQ69" s="76"/>
      <c r="DR69" s="76"/>
      <c r="DS69" s="76"/>
      <c r="DT69" s="76"/>
      <c r="DU69" s="76"/>
      <c r="DV69" s="76"/>
      <c r="DW69" s="76"/>
      <c r="DX69" s="76"/>
      <c r="DY69" s="76"/>
      <c r="DZ69" s="76"/>
      <c r="EA69" s="76"/>
      <c r="EB69" s="76"/>
      <c r="EC69" s="76"/>
      <c r="ED69" s="76"/>
      <c r="EE69" s="76"/>
      <c r="EF69" s="76"/>
      <c r="EG69" s="76"/>
      <c r="EH69" s="76"/>
      <c r="EI69" s="76"/>
      <c r="EJ69" s="76"/>
      <c r="EK69" s="76"/>
      <c r="EL69" s="76"/>
      <c r="EM69" s="76"/>
      <c r="EN69" s="76"/>
      <c r="EO69" s="76"/>
      <c r="EP69" s="76"/>
      <c r="EQ69" s="76"/>
      <c r="ER69" s="76"/>
      <c r="ES69" s="76"/>
      <c r="ET69" s="76"/>
      <c r="EU69" s="76"/>
      <c r="EV69" s="76"/>
      <c r="EW69" s="76"/>
      <c r="EX69" s="76"/>
      <c r="EY69" s="76"/>
      <c r="EZ69" s="76"/>
      <c r="FA69" s="76"/>
      <c r="FB69" s="76"/>
      <c r="FC69" s="76"/>
      <c r="FD69" s="76"/>
      <c r="FE69" s="76"/>
      <c r="FF69" s="76"/>
      <c r="FG69" s="76"/>
      <c r="FH69" s="76"/>
      <c r="FI69" s="76"/>
      <c r="FJ69" s="76"/>
      <c r="FK69" s="76"/>
      <c r="FL69" s="76"/>
      <c r="FM69" s="76"/>
      <c r="FN69" s="76"/>
      <c r="FO69" s="76"/>
      <c r="FP69" s="76"/>
      <c r="FQ69" s="76"/>
      <c r="FR69" s="76"/>
      <c r="FS69" s="76"/>
      <c r="FT69" s="76"/>
      <c r="FU69" s="76"/>
      <c r="FV69" s="76"/>
      <c r="FW69" s="76"/>
      <c r="FX69" s="76"/>
      <c r="FY69" s="76"/>
      <c r="FZ69" s="76"/>
      <c r="GA69" s="76"/>
      <c r="GB69" s="76"/>
      <c r="GC69" s="76"/>
      <c r="GD69" s="76"/>
      <c r="GE69" s="76"/>
      <c r="GF69" s="76"/>
      <c r="GG69" s="76"/>
      <c r="GH69" s="76"/>
      <c r="GI69" s="76"/>
      <c r="GJ69" s="76"/>
      <c r="GK69" s="76"/>
      <c r="GL69" s="76"/>
      <c r="GM69" s="76"/>
      <c r="GN69" s="76"/>
      <c r="GO69" s="76"/>
      <c r="GP69" s="76"/>
      <c r="GQ69" s="76"/>
      <c r="GR69" s="76"/>
      <c r="GS69" s="76"/>
      <c r="GT69" s="76"/>
      <c r="GU69" s="76"/>
      <c r="GV69" s="76"/>
      <c r="GW69" s="76"/>
      <c r="GX69" s="76"/>
      <c r="GY69" s="76"/>
      <c r="GZ69" s="76"/>
      <c r="HA69" s="76"/>
      <c r="HB69" s="76"/>
      <c r="HC69" s="76"/>
      <c r="HD69" s="76"/>
      <c r="HE69" s="76"/>
      <c r="HF69" s="76"/>
      <c r="HG69" s="76"/>
      <c r="HH69" s="76"/>
      <c r="HI69" s="76"/>
      <c r="HJ69" s="76"/>
      <c r="HK69" s="76"/>
      <c r="HL69" s="76"/>
      <c r="HM69" s="76"/>
      <c r="HN69" s="76"/>
      <c r="HO69" s="76"/>
      <c r="HP69" s="76"/>
      <c r="HQ69" s="76"/>
      <c r="HR69" s="76"/>
      <c r="HS69" s="76"/>
      <c r="HT69" s="76"/>
      <c r="HU69" s="76"/>
      <c r="HV69" s="76"/>
      <c r="HW69" s="76"/>
      <c r="HX69" s="76"/>
      <c r="HY69" s="76"/>
      <c r="HZ69" s="76"/>
      <c r="IA69" s="76"/>
      <c r="IB69" s="76"/>
      <c r="IC69" s="76"/>
      <c r="ID69" s="76"/>
      <c r="IE69" s="76"/>
      <c r="IF69" s="76"/>
      <c r="IG69" s="76"/>
      <c r="IH69" s="76"/>
      <c r="II69" s="76"/>
      <c r="IJ69" s="76"/>
      <c r="IK69" s="76"/>
      <c r="IL69" s="76"/>
      <c r="IM69" s="76"/>
      <c r="IN69" s="76"/>
      <c r="IO69" s="76"/>
      <c r="IP69" s="76"/>
      <c r="IQ69" s="76"/>
      <c r="IR69" s="76"/>
      <c r="IS69" s="76"/>
      <c r="IT69" s="76"/>
      <c r="IU69" s="76"/>
    </row>
    <row r="70" spans="1:255" s="77" customFormat="1" ht="12" customHeight="1" x14ac:dyDescent="0.25">
      <c r="A70" s="73"/>
      <c r="B70" s="89" t="s">
        <v>121</v>
      </c>
      <c r="C70" s="90" t="s">
        <v>68</v>
      </c>
      <c r="D70" s="90">
        <v>0.36</v>
      </c>
      <c r="E70" s="90" t="s">
        <v>118</v>
      </c>
      <c r="F70" s="91">
        <v>96070</v>
      </c>
      <c r="G70" s="92">
        <f t="shared" si="4"/>
        <v>34585.199999999997</v>
      </c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6"/>
      <c r="BF70" s="76"/>
      <c r="BG70" s="76"/>
      <c r="BH70" s="76"/>
      <c r="BI70" s="76"/>
      <c r="BJ70" s="76"/>
      <c r="BK70" s="76"/>
      <c r="BL70" s="76"/>
      <c r="BM70" s="76"/>
      <c r="BN70" s="76"/>
      <c r="BO70" s="76"/>
      <c r="BP70" s="76"/>
      <c r="BQ70" s="76"/>
      <c r="BR70" s="76"/>
      <c r="BS70" s="76"/>
      <c r="BT70" s="76"/>
      <c r="BU70" s="76"/>
      <c r="BV70" s="76"/>
      <c r="BW70" s="76"/>
      <c r="BX70" s="76"/>
      <c r="BY70" s="76"/>
      <c r="BZ70" s="76"/>
      <c r="CA70" s="76"/>
      <c r="CB70" s="76"/>
      <c r="CC70" s="76"/>
      <c r="CD70" s="76"/>
      <c r="CE70" s="76"/>
      <c r="CF70" s="76"/>
      <c r="CG70" s="76"/>
      <c r="CH70" s="76"/>
      <c r="CI70" s="76"/>
      <c r="CJ70" s="76"/>
      <c r="CK70" s="76"/>
      <c r="CL70" s="76"/>
      <c r="CM70" s="76"/>
      <c r="CN70" s="76"/>
      <c r="CO70" s="76"/>
      <c r="CP70" s="76"/>
      <c r="CQ70" s="76"/>
      <c r="CR70" s="76"/>
      <c r="CS70" s="76"/>
      <c r="CT70" s="76"/>
      <c r="CU70" s="76"/>
      <c r="CV70" s="76"/>
      <c r="CW70" s="76"/>
      <c r="CX70" s="76"/>
      <c r="CY70" s="76"/>
      <c r="CZ70" s="76"/>
      <c r="DA70" s="76"/>
      <c r="DB70" s="76"/>
      <c r="DC70" s="76"/>
      <c r="DD70" s="76"/>
      <c r="DE70" s="76"/>
      <c r="DF70" s="76"/>
      <c r="DG70" s="76"/>
      <c r="DH70" s="76"/>
      <c r="DI70" s="76"/>
      <c r="DJ70" s="76"/>
      <c r="DK70" s="76"/>
      <c r="DL70" s="76"/>
      <c r="DM70" s="76"/>
      <c r="DN70" s="76"/>
      <c r="DO70" s="76"/>
      <c r="DP70" s="76"/>
      <c r="DQ70" s="76"/>
      <c r="DR70" s="76"/>
      <c r="DS70" s="76"/>
      <c r="DT70" s="76"/>
      <c r="DU70" s="76"/>
      <c r="DV70" s="76"/>
      <c r="DW70" s="76"/>
      <c r="DX70" s="76"/>
      <c r="DY70" s="76"/>
      <c r="DZ70" s="76"/>
      <c r="EA70" s="76"/>
      <c r="EB70" s="76"/>
      <c r="EC70" s="76"/>
      <c r="ED70" s="76"/>
      <c r="EE70" s="76"/>
      <c r="EF70" s="76"/>
      <c r="EG70" s="76"/>
      <c r="EH70" s="76"/>
      <c r="EI70" s="76"/>
      <c r="EJ70" s="76"/>
      <c r="EK70" s="76"/>
      <c r="EL70" s="76"/>
      <c r="EM70" s="76"/>
      <c r="EN70" s="76"/>
      <c r="EO70" s="76"/>
      <c r="EP70" s="76"/>
      <c r="EQ70" s="76"/>
      <c r="ER70" s="76"/>
      <c r="ES70" s="76"/>
      <c r="ET70" s="76"/>
      <c r="EU70" s="76"/>
      <c r="EV70" s="76"/>
      <c r="EW70" s="76"/>
      <c r="EX70" s="76"/>
      <c r="EY70" s="76"/>
      <c r="EZ70" s="76"/>
      <c r="FA70" s="76"/>
      <c r="FB70" s="76"/>
      <c r="FC70" s="76"/>
      <c r="FD70" s="76"/>
      <c r="FE70" s="76"/>
      <c r="FF70" s="76"/>
      <c r="FG70" s="76"/>
      <c r="FH70" s="76"/>
      <c r="FI70" s="76"/>
      <c r="FJ70" s="76"/>
      <c r="FK70" s="76"/>
      <c r="FL70" s="76"/>
      <c r="FM70" s="76"/>
      <c r="FN70" s="76"/>
      <c r="FO70" s="76"/>
      <c r="FP70" s="76"/>
      <c r="FQ70" s="76"/>
      <c r="FR70" s="76"/>
      <c r="FS70" s="76"/>
      <c r="FT70" s="76"/>
      <c r="FU70" s="76"/>
      <c r="FV70" s="76"/>
      <c r="FW70" s="76"/>
      <c r="FX70" s="76"/>
      <c r="FY70" s="76"/>
      <c r="FZ70" s="76"/>
      <c r="GA70" s="76"/>
      <c r="GB70" s="76"/>
      <c r="GC70" s="76"/>
      <c r="GD70" s="76"/>
      <c r="GE70" s="76"/>
      <c r="GF70" s="76"/>
      <c r="GG70" s="76"/>
      <c r="GH70" s="76"/>
      <c r="GI70" s="76"/>
      <c r="GJ70" s="76"/>
      <c r="GK70" s="76"/>
      <c r="GL70" s="76"/>
      <c r="GM70" s="76"/>
      <c r="GN70" s="76"/>
      <c r="GO70" s="76"/>
      <c r="GP70" s="76"/>
      <c r="GQ70" s="76"/>
      <c r="GR70" s="76"/>
      <c r="GS70" s="76"/>
      <c r="GT70" s="76"/>
      <c r="GU70" s="76"/>
      <c r="GV70" s="76"/>
      <c r="GW70" s="76"/>
      <c r="GX70" s="76"/>
      <c r="GY70" s="76"/>
      <c r="GZ70" s="76"/>
      <c r="HA70" s="76"/>
      <c r="HB70" s="76"/>
      <c r="HC70" s="76"/>
      <c r="HD70" s="76"/>
      <c r="HE70" s="76"/>
      <c r="HF70" s="76"/>
      <c r="HG70" s="76"/>
      <c r="HH70" s="76"/>
      <c r="HI70" s="76"/>
      <c r="HJ70" s="76"/>
      <c r="HK70" s="76"/>
      <c r="HL70" s="76"/>
      <c r="HM70" s="76"/>
      <c r="HN70" s="76"/>
      <c r="HO70" s="76"/>
      <c r="HP70" s="76"/>
      <c r="HQ70" s="76"/>
      <c r="HR70" s="76"/>
      <c r="HS70" s="76"/>
      <c r="HT70" s="76"/>
      <c r="HU70" s="76"/>
      <c r="HV70" s="76"/>
      <c r="HW70" s="76"/>
      <c r="HX70" s="76"/>
      <c r="HY70" s="76"/>
      <c r="HZ70" s="76"/>
      <c r="IA70" s="76"/>
      <c r="IB70" s="76"/>
      <c r="IC70" s="76"/>
      <c r="ID70" s="76"/>
      <c r="IE70" s="76"/>
      <c r="IF70" s="76"/>
      <c r="IG70" s="76"/>
      <c r="IH70" s="76"/>
      <c r="II70" s="76"/>
      <c r="IJ70" s="76"/>
      <c r="IK70" s="76"/>
      <c r="IL70" s="76"/>
      <c r="IM70" s="76"/>
      <c r="IN70" s="76"/>
      <c r="IO70" s="76"/>
      <c r="IP70" s="76"/>
      <c r="IQ70" s="76"/>
      <c r="IR70" s="76"/>
      <c r="IS70" s="76"/>
      <c r="IT70" s="76"/>
      <c r="IU70" s="76"/>
    </row>
    <row r="71" spans="1:255" s="77" customFormat="1" ht="12" customHeight="1" x14ac:dyDescent="0.25">
      <c r="A71" s="73"/>
      <c r="B71" s="106" t="s">
        <v>76</v>
      </c>
      <c r="C71" s="90"/>
      <c r="D71" s="90"/>
      <c r="E71" s="90"/>
      <c r="F71" s="91"/>
      <c r="G71" s="92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6"/>
      <c r="AR71" s="76"/>
      <c r="AS71" s="76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6"/>
      <c r="BH71" s="76"/>
      <c r="BI71" s="76"/>
      <c r="BJ71" s="76"/>
      <c r="BK71" s="76"/>
      <c r="BL71" s="76"/>
      <c r="BM71" s="76"/>
      <c r="BN71" s="76"/>
      <c r="BO71" s="76"/>
      <c r="BP71" s="76"/>
      <c r="BQ71" s="76"/>
      <c r="BR71" s="76"/>
      <c r="BS71" s="76"/>
      <c r="BT71" s="76"/>
      <c r="BU71" s="76"/>
      <c r="BV71" s="76"/>
      <c r="BW71" s="76"/>
      <c r="BX71" s="76"/>
      <c r="BY71" s="76"/>
      <c r="BZ71" s="76"/>
      <c r="CA71" s="76"/>
      <c r="CB71" s="76"/>
      <c r="CC71" s="76"/>
      <c r="CD71" s="76"/>
      <c r="CE71" s="76"/>
      <c r="CF71" s="76"/>
      <c r="CG71" s="76"/>
      <c r="CH71" s="76"/>
      <c r="CI71" s="76"/>
      <c r="CJ71" s="76"/>
      <c r="CK71" s="76"/>
      <c r="CL71" s="76"/>
      <c r="CM71" s="76"/>
      <c r="CN71" s="76"/>
      <c r="CO71" s="76"/>
      <c r="CP71" s="76"/>
      <c r="CQ71" s="76"/>
      <c r="CR71" s="76"/>
      <c r="CS71" s="76"/>
      <c r="CT71" s="76"/>
      <c r="CU71" s="76"/>
      <c r="CV71" s="76"/>
      <c r="CW71" s="76"/>
      <c r="CX71" s="76"/>
      <c r="CY71" s="76"/>
      <c r="CZ71" s="76"/>
      <c r="DA71" s="76"/>
      <c r="DB71" s="76"/>
      <c r="DC71" s="76"/>
      <c r="DD71" s="76"/>
      <c r="DE71" s="76"/>
      <c r="DF71" s="76"/>
      <c r="DG71" s="76"/>
      <c r="DH71" s="76"/>
      <c r="DI71" s="76"/>
      <c r="DJ71" s="76"/>
      <c r="DK71" s="76"/>
      <c r="DL71" s="76"/>
      <c r="DM71" s="76"/>
      <c r="DN71" s="76"/>
      <c r="DO71" s="76"/>
      <c r="DP71" s="76"/>
      <c r="DQ71" s="76"/>
      <c r="DR71" s="76"/>
      <c r="DS71" s="76"/>
      <c r="DT71" s="76"/>
      <c r="DU71" s="76"/>
      <c r="DV71" s="76"/>
      <c r="DW71" s="76"/>
      <c r="DX71" s="76"/>
      <c r="DY71" s="76"/>
      <c r="DZ71" s="76"/>
      <c r="EA71" s="76"/>
      <c r="EB71" s="76"/>
      <c r="EC71" s="76"/>
      <c r="ED71" s="76"/>
      <c r="EE71" s="76"/>
      <c r="EF71" s="76"/>
      <c r="EG71" s="76"/>
      <c r="EH71" s="76"/>
      <c r="EI71" s="76"/>
      <c r="EJ71" s="76"/>
      <c r="EK71" s="76"/>
      <c r="EL71" s="76"/>
      <c r="EM71" s="76"/>
      <c r="EN71" s="76"/>
      <c r="EO71" s="76"/>
      <c r="EP71" s="76"/>
      <c r="EQ71" s="76"/>
      <c r="ER71" s="76"/>
      <c r="ES71" s="76"/>
      <c r="ET71" s="76"/>
      <c r="EU71" s="76"/>
      <c r="EV71" s="76"/>
      <c r="EW71" s="76"/>
      <c r="EX71" s="76"/>
      <c r="EY71" s="76"/>
      <c r="EZ71" s="76"/>
      <c r="FA71" s="76"/>
      <c r="FB71" s="76"/>
      <c r="FC71" s="76"/>
      <c r="FD71" s="76"/>
      <c r="FE71" s="76"/>
      <c r="FF71" s="76"/>
      <c r="FG71" s="76"/>
      <c r="FH71" s="76"/>
      <c r="FI71" s="76"/>
      <c r="FJ71" s="76"/>
      <c r="FK71" s="76"/>
      <c r="FL71" s="76"/>
      <c r="FM71" s="76"/>
      <c r="FN71" s="76"/>
      <c r="FO71" s="76"/>
      <c r="FP71" s="76"/>
      <c r="FQ71" s="76"/>
      <c r="FR71" s="76"/>
      <c r="FS71" s="76"/>
      <c r="FT71" s="76"/>
      <c r="FU71" s="76"/>
      <c r="FV71" s="76"/>
      <c r="FW71" s="76"/>
      <c r="FX71" s="76"/>
      <c r="FY71" s="76"/>
      <c r="FZ71" s="76"/>
      <c r="GA71" s="76"/>
      <c r="GB71" s="76"/>
      <c r="GC71" s="76"/>
      <c r="GD71" s="76"/>
      <c r="GE71" s="76"/>
      <c r="GF71" s="76"/>
      <c r="GG71" s="76"/>
      <c r="GH71" s="76"/>
      <c r="GI71" s="76"/>
      <c r="GJ71" s="76"/>
      <c r="GK71" s="76"/>
      <c r="GL71" s="76"/>
      <c r="GM71" s="76"/>
      <c r="GN71" s="76"/>
      <c r="GO71" s="76"/>
      <c r="GP71" s="76"/>
      <c r="GQ71" s="76"/>
      <c r="GR71" s="76"/>
      <c r="GS71" s="76"/>
      <c r="GT71" s="76"/>
      <c r="GU71" s="76"/>
      <c r="GV71" s="76"/>
      <c r="GW71" s="76"/>
      <c r="GX71" s="76"/>
      <c r="GY71" s="76"/>
      <c r="GZ71" s="76"/>
      <c r="HA71" s="76"/>
      <c r="HB71" s="76"/>
      <c r="HC71" s="76"/>
      <c r="HD71" s="76"/>
      <c r="HE71" s="76"/>
      <c r="HF71" s="76"/>
      <c r="HG71" s="76"/>
      <c r="HH71" s="76"/>
      <c r="HI71" s="76"/>
      <c r="HJ71" s="76"/>
      <c r="HK71" s="76"/>
      <c r="HL71" s="76"/>
      <c r="HM71" s="76"/>
      <c r="HN71" s="76"/>
      <c r="HO71" s="76"/>
      <c r="HP71" s="76"/>
      <c r="HQ71" s="76"/>
      <c r="HR71" s="76"/>
      <c r="HS71" s="76"/>
      <c r="HT71" s="76"/>
      <c r="HU71" s="76"/>
      <c r="HV71" s="76"/>
      <c r="HW71" s="76"/>
      <c r="HX71" s="76"/>
      <c r="HY71" s="76"/>
      <c r="HZ71" s="76"/>
      <c r="IA71" s="76"/>
      <c r="IB71" s="76"/>
      <c r="IC71" s="76"/>
      <c r="ID71" s="76"/>
      <c r="IE71" s="76"/>
      <c r="IF71" s="76"/>
      <c r="IG71" s="76"/>
      <c r="IH71" s="76"/>
      <c r="II71" s="76"/>
      <c r="IJ71" s="76"/>
      <c r="IK71" s="76"/>
      <c r="IL71" s="76"/>
      <c r="IM71" s="76"/>
      <c r="IN71" s="76"/>
      <c r="IO71" s="76"/>
      <c r="IP71" s="76"/>
      <c r="IQ71" s="76"/>
      <c r="IR71" s="76"/>
      <c r="IS71" s="76"/>
      <c r="IT71" s="76"/>
      <c r="IU71" s="76"/>
    </row>
    <row r="72" spans="1:255" s="77" customFormat="1" ht="12" customHeight="1" x14ac:dyDescent="0.25">
      <c r="A72" s="73"/>
      <c r="B72" s="89" t="s">
        <v>122</v>
      </c>
      <c r="C72" s="90" t="s">
        <v>68</v>
      </c>
      <c r="D72" s="90">
        <v>3</v>
      </c>
      <c r="E72" s="90" t="s">
        <v>113</v>
      </c>
      <c r="F72" s="91">
        <v>35370</v>
      </c>
      <c r="G72" s="92">
        <f t="shared" si="4"/>
        <v>106110</v>
      </c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76"/>
      <c r="BL72" s="76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76"/>
      <c r="BX72" s="76"/>
      <c r="BY72" s="76"/>
      <c r="BZ72" s="76"/>
      <c r="CA72" s="76"/>
      <c r="CB72" s="76"/>
      <c r="CC72" s="76"/>
      <c r="CD72" s="76"/>
      <c r="CE72" s="76"/>
      <c r="CF72" s="76"/>
      <c r="CG72" s="76"/>
      <c r="CH72" s="76"/>
      <c r="CI72" s="76"/>
      <c r="CJ72" s="76"/>
      <c r="CK72" s="76"/>
      <c r="CL72" s="76"/>
      <c r="CM72" s="76"/>
      <c r="CN72" s="76"/>
      <c r="CO72" s="76"/>
      <c r="CP72" s="76"/>
      <c r="CQ72" s="76"/>
      <c r="CR72" s="76"/>
      <c r="CS72" s="76"/>
      <c r="CT72" s="76"/>
      <c r="CU72" s="76"/>
      <c r="CV72" s="76"/>
      <c r="CW72" s="76"/>
      <c r="CX72" s="76"/>
      <c r="CY72" s="76"/>
      <c r="CZ72" s="76"/>
      <c r="DA72" s="76"/>
      <c r="DB72" s="76"/>
      <c r="DC72" s="76"/>
      <c r="DD72" s="76"/>
      <c r="DE72" s="76"/>
      <c r="DF72" s="76"/>
      <c r="DG72" s="76"/>
      <c r="DH72" s="76"/>
      <c r="DI72" s="76"/>
      <c r="DJ72" s="76"/>
      <c r="DK72" s="76"/>
      <c r="DL72" s="76"/>
      <c r="DM72" s="76"/>
      <c r="DN72" s="76"/>
      <c r="DO72" s="76"/>
      <c r="DP72" s="76"/>
      <c r="DQ72" s="76"/>
      <c r="DR72" s="76"/>
      <c r="DS72" s="76"/>
      <c r="DT72" s="76"/>
      <c r="DU72" s="76"/>
      <c r="DV72" s="76"/>
      <c r="DW72" s="76"/>
      <c r="DX72" s="76"/>
      <c r="DY72" s="76"/>
      <c r="DZ72" s="76"/>
      <c r="EA72" s="76"/>
      <c r="EB72" s="76"/>
      <c r="EC72" s="76"/>
      <c r="ED72" s="76"/>
      <c r="EE72" s="76"/>
      <c r="EF72" s="76"/>
      <c r="EG72" s="76"/>
      <c r="EH72" s="76"/>
      <c r="EI72" s="76"/>
      <c r="EJ72" s="76"/>
      <c r="EK72" s="76"/>
      <c r="EL72" s="76"/>
      <c r="EM72" s="76"/>
      <c r="EN72" s="76"/>
      <c r="EO72" s="76"/>
      <c r="EP72" s="76"/>
      <c r="EQ72" s="76"/>
      <c r="ER72" s="76"/>
      <c r="ES72" s="76"/>
      <c r="ET72" s="76"/>
      <c r="EU72" s="76"/>
      <c r="EV72" s="76"/>
      <c r="EW72" s="76"/>
      <c r="EX72" s="76"/>
      <c r="EY72" s="76"/>
      <c r="EZ72" s="76"/>
      <c r="FA72" s="76"/>
      <c r="FB72" s="76"/>
      <c r="FC72" s="76"/>
      <c r="FD72" s="76"/>
      <c r="FE72" s="76"/>
      <c r="FF72" s="76"/>
      <c r="FG72" s="76"/>
      <c r="FH72" s="76"/>
      <c r="FI72" s="76"/>
      <c r="FJ72" s="76"/>
      <c r="FK72" s="76"/>
      <c r="FL72" s="76"/>
      <c r="FM72" s="76"/>
      <c r="FN72" s="76"/>
      <c r="FO72" s="76"/>
      <c r="FP72" s="76"/>
      <c r="FQ72" s="76"/>
      <c r="FR72" s="76"/>
      <c r="FS72" s="76"/>
      <c r="FT72" s="76"/>
      <c r="FU72" s="76"/>
      <c r="FV72" s="76"/>
      <c r="FW72" s="76"/>
      <c r="FX72" s="76"/>
      <c r="FY72" s="76"/>
      <c r="FZ72" s="76"/>
      <c r="GA72" s="76"/>
      <c r="GB72" s="76"/>
      <c r="GC72" s="76"/>
      <c r="GD72" s="76"/>
      <c r="GE72" s="76"/>
      <c r="GF72" s="76"/>
      <c r="GG72" s="76"/>
      <c r="GH72" s="76"/>
      <c r="GI72" s="76"/>
      <c r="GJ72" s="76"/>
      <c r="GK72" s="76"/>
      <c r="GL72" s="76"/>
      <c r="GM72" s="76"/>
      <c r="GN72" s="76"/>
      <c r="GO72" s="76"/>
      <c r="GP72" s="76"/>
      <c r="GQ72" s="76"/>
      <c r="GR72" s="76"/>
      <c r="GS72" s="76"/>
      <c r="GT72" s="76"/>
      <c r="GU72" s="76"/>
      <c r="GV72" s="76"/>
      <c r="GW72" s="76"/>
      <c r="GX72" s="76"/>
      <c r="GY72" s="76"/>
      <c r="GZ72" s="76"/>
      <c r="HA72" s="76"/>
      <c r="HB72" s="76"/>
      <c r="HC72" s="76"/>
      <c r="HD72" s="76"/>
      <c r="HE72" s="76"/>
      <c r="HF72" s="76"/>
      <c r="HG72" s="76"/>
      <c r="HH72" s="76"/>
      <c r="HI72" s="76"/>
      <c r="HJ72" s="76"/>
      <c r="HK72" s="76"/>
      <c r="HL72" s="76"/>
      <c r="HM72" s="76"/>
      <c r="HN72" s="76"/>
      <c r="HO72" s="76"/>
      <c r="HP72" s="76"/>
      <c r="HQ72" s="76"/>
      <c r="HR72" s="76"/>
      <c r="HS72" s="76"/>
      <c r="HT72" s="76"/>
      <c r="HU72" s="76"/>
      <c r="HV72" s="76"/>
      <c r="HW72" s="76"/>
      <c r="HX72" s="76"/>
      <c r="HY72" s="76"/>
      <c r="HZ72" s="76"/>
      <c r="IA72" s="76"/>
      <c r="IB72" s="76"/>
      <c r="IC72" s="76"/>
      <c r="ID72" s="76"/>
      <c r="IE72" s="76"/>
      <c r="IF72" s="76"/>
      <c r="IG72" s="76"/>
      <c r="IH72" s="76"/>
      <c r="II72" s="76"/>
      <c r="IJ72" s="76"/>
      <c r="IK72" s="76"/>
      <c r="IL72" s="76"/>
      <c r="IM72" s="76"/>
      <c r="IN72" s="76"/>
      <c r="IO72" s="76"/>
      <c r="IP72" s="76"/>
      <c r="IQ72" s="76"/>
      <c r="IR72" s="76"/>
      <c r="IS72" s="76"/>
      <c r="IT72" s="76"/>
      <c r="IU72" s="76"/>
    </row>
    <row r="73" spans="1:255" s="77" customFormat="1" ht="12" customHeight="1" x14ac:dyDescent="0.25">
      <c r="A73" s="73"/>
      <c r="B73" s="89" t="s">
        <v>123</v>
      </c>
      <c r="C73" s="90" t="s">
        <v>68</v>
      </c>
      <c r="D73" s="90">
        <v>7</v>
      </c>
      <c r="E73" s="90" t="s">
        <v>89</v>
      </c>
      <c r="F73" s="91">
        <v>9838</v>
      </c>
      <c r="G73" s="92">
        <f t="shared" si="4"/>
        <v>68866</v>
      </c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6"/>
      <c r="AN73" s="76"/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76"/>
      <c r="BA73" s="76"/>
      <c r="BB73" s="76"/>
      <c r="BC73" s="76"/>
      <c r="BD73" s="76"/>
      <c r="BE73" s="76"/>
      <c r="BF73" s="76"/>
      <c r="BG73" s="76"/>
      <c r="BH73" s="76"/>
      <c r="BI73" s="76"/>
      <c r="BJ73" s="76"/>
      <c r="BK73" s="76"/>
      <c r="BL73" s="76"/>
      <c r="BM73" s="76"/>
      <c r="BN73" s="76"/>
      <c r="BO73" s="76"/>
      <c r="BP73" s="76"/>
      <c r="BQ73" s="76"/>
      <c r="BR73" s="76"/>
      <c r="BS73" s="76"/>
      <c r="BT73" s="76"/>
      <c r="BU73" s="76"/>
      <c r="BV73" s="76"/>
      <c r="BW73" s="76"/>
      <c r="BX73" s="76"/>
      <c r="BY73" s="76"/>
      <c r="BZ73" s="76"/>
      <c r="CA73" s="76"/>
      <c r="CB73" s="76"/>
      <c r="CC73" s="76"/>
      <c r="CD73" s="76"/>
      <c r="CE73" s="76"/>
      <c r="CF73" s="76"/>
      <c r="CG73" s="76"/>
      <c r="CH73" s="76"/>
      <c r="CI73" s="76"/>
      <c r="CJ73" s="76"/>
      <c r="CK73" s="76"/>
      <c r="CL73" s="76"/>
      <c r="CM73" s="76"/>
      <c r="CN73" s="76"/>
      <c r="CO73" s="76"/>
      <c r="CP73" s="76"/>
      <c r="CQ73" s="76"/>
      <c r="CR73" s="76"/>
      <c r="CS73" s="76"/>
      <c r="CT73" s="76"/>
      <c r="CU73" s="76"/>
      <c r="CV73" s="76"/>
      <c r="CW73" s="76"/>
      <c r="CX73" s="76"/>
      <c r="CY73" s="76"/>
      <c r="CZ73" s="76"/>
      <c r="DA73" s="76"/>
      <c r="DB73" s="76"/>
      <c r="DC73" s="76"/>
      <c r="DD73" s="76"/>
      <c r="DE73" s="76"/>
      <c r="DF73" s="76"/>
      <c r="DG73" s="76"/>
      <c r="DH73" s="76"/>
      <c r="DI73" s="76"/>
      <c r="DJ73" s="76"/>
      <c r="DK73" s="76"/>
      <c r="DL73" s="76"/>
      <c r="DM73" s="76"/>
      <c r="DN73" s="76"/>
      <c r="DO73" s="76"/>
      <c r="DP73" s="76"/>
      <c r="DQ73" s="76"/>
      <c r="DR73" s="76"/>
      <c r="DS73" s="76"/>
      <c r="DT73" s="76"/>
      <c r="DU73" s="76"/>
      <c r="DV73" s="76"/>
      <c r="DW73" s="76"/>
      <c r="DX73" s="76"/>
      <c r="DY73" s="76"/>
      <c r="DZ73" s="76"/>
      <c r="EA73" s="76"/>
      <c r="EB73" s="76"/>
      <c r="EC73" s="76"/>
      <c r="ED73" s="76"/>
      <c r="EE73" s="76"/>
      <c r="EF73" s="76"/>
      <c r="EG73" s="76"/>
      <c r="EH73" s="76"/>
      <c r="EI73" s="76"/>
      <c r="EJ73" s="76"/>
      <c r="EK73" s="76"/>
      <c r="EL73" s="76"/>
      <c r="EM73" s="76"/>
      <c r="EN73" s="76"/>
      <c r="EO73" s="76"/>
      <c r="EP73" s="76"/>
      <c r="EQ73" s="76"/>
      <c r="ER73" s="76"/>
      <c r="ES73" s="76"/>
      <c r="ET73" s="76"/>
      <c r="EU73" s="76"/>
      <c r="EV73" s="76"/>
      <c r="EW73" s="76"/>
      <c r="EX73" s="76"/>
      <c r="EY73" s="76"/>
      <c r="EZ73" s="76"/>
      <c r="FA73" s="76"/>
      <c r="FB73" s="76"/>
      <c r="FC73" s="76"/>
      <c r="FD73" s="76"/>
      <c r="FE73" s="76"/>
      <c r="FF73" s="76"/>
      <c r="FG73" s="76"/>
      <c r="FH73" s="76"/>
      <c r="FI73" s="76"/>
      <c r="FJ73" s="76"/>
      <c r="FK73" s="76"/>
      <c r="FL73" s="76"/>
      <c r="FM73" s="76"/>
      <c r="FN73" s="76"/>
      <c r="FO73" s="76"/>
      <c r="FP73" s="76"/>
      <c r="FQ73" s="76"/>
      <c r="FR73" s="76"/>
      <c r="FS73" s="76"/>
      <c r="FT73" s="76"/>
      <c r="FU73" s="76"/>
      <c r="FV73" s="76"/>
      <c r="FW73" s="76"/>
      <c r="FX73" s="76"/>
      <c r="FY73" s="76"/>
      <c r="FZ73" s="76"/>
      <c r="GA73" s="76"/>
      <c r="GB73" s="76"/>
      <c r="GC73" s="76"/>
      <c r="GD73" s="76"/>
      <c r="GE73" s="76"/>
      <c r="GF73" s="76"/>
      <c r="GG73" s="76"/>
      <c r="GH73" s="76"/>
      <c r="GI73" s="76"/>
      <c r="GJ73" s="76"/>
      <c r="GK73" s="76"/>
      <c r="GL73" s="76"/>
      <c r="GM73" s="76"/>
      <c r="GN73" s="76"/>
      <c r="GO73" s="76"/>
      <c r="GP73" s="76"/>
      <c r="GQ73" s="76"/>
      <c r="GR73" s="76"/>
      <c r="GS73" s="76"/>
      <c r="GT73" s="76"/>
      <c r="GU73" s="76"/>
      <c r="GV73" s="76"/>
      <c r="GW73" s="76"/>
      <c r="GX73" s="76"/>
      <c r="GY73" s="76"/>
      <c r="GZ73" s="76"/>
      <c r="HA73" s="76"/>
      <c r="HB73" s="76"/>
      <c r="HC73" s="76"/>
      <c r="HD73" s="76"/>
      <c r="HE73" s="76"/>
      <c r="HF73" s="76"/>
      <c r="HG73" s="76"/>
      <c r="HH73" s="76"/>
      <c r="HI73" s="76"/>
      <c r="HJ73" s="76"/>
      <c r="HK73" s="76"/>
      <c r="HL73" s="76"/>
      <c r="HM73" s="76"/>
      <c r="HN73" s="76"/>
      <c r="HO73" s="76"/>
      <c r="HP73" s="76"/>
      <c r="HQ73" s="76"/>
      <c r="HR73" s="76"/>
      <c r="HS73" s="76"/>
      <c r="HT73" s="76"/>
      <c r="HU73" s="76"/>
      <c r="HV73" s="76"/>
      <c r="HW73" s="76"/>
      <c r="HX73" s="76"/>
      <c r="HY73" s="76"/>
      <c r="HZ73" s="76"/>
      <c r="IA73" s="76"/>
      <c r="IB73" s="76"/>
      <c r="IC73" s="76"/>
      <c r="ID73" s="76"/>
      <c r="IE73" s="76"/>
      <c r="IF73" s="76"/>
      <c r="IG73" s="76"/>
      <c r="IH73" s="76"/>
      <c r="II73" s="76"/>
      <c r="IJ73" s="76"/>
      <c r="IK73" s="76"/>
      <c r="IL73" s="76"/>
      <c r="IM73" s="76"/>
      <c r="IN73" s="76"/>
      <c r="IO73" s="76"/>
      <c r="IP73" s="76"/>
      <c r="IQ73" s="76"/>
      <c r="IR73" s="76"/>
      <c r="IS73" s="76"/>
      <c r="IT73" s="76"/>
      <c r="IU73" s="76"/>
    </row>
    <row r="74" spans="1:255" s="77" customFormat="1" ht="12" customHeight="1" x14ac:dyDescent="0.25">
      <c r="A74" s="73"/>
      <c r="B74" s="106" t="s">
        <v>70</v>
      </c>
      <c r="C74" s="90"/>
      <c r="D74" s="90"/>
      <c r="E74" s="90"/>
      <c r="F74" s="91"/>
      <c r="G74" s="92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N74" s="76"/>
      <c r="AO74" s="76"/>
      <c r="AP74" s="76"/>
      <c r="AQ74" s="76"/>
      <c r="AR74" s="76"/>
      <c r="AS74" s="76"/>
      <c r="AT74" s="76"/>
      <c r="AU74" s="76"/>
      <c r="AV74" s="76"/>
      <c r="AW74" s="76"/>
      <c r="AX74" s="76"/>
      <c r="AY74" s="76"/>
      <c r="AZ74" s="76"/>
      <c r="BA74" s="76"/>
      <c r="BB74" s="76"/>
      <c r="BC74" s="76"/>
      <c r="BD74" s="76"/>
      <c r="BE74" s="76"/>
      <c r="BF74" s="76"/>
      <c r="BG74" s="76"/>
      <c r="BH74" s="76"/>
      <c r="BI74" s="76"/>
      <c r="BJ74" s="76"/>
      <c r="BK74" s="76"/>
      <c r="BL74" s="76"/>
      <c r="BM74" s="76"/>
      <c r="BN74" s="76"/>
      <c r="BO74" s="76"/>
      <c r="BP74" s="76"/>
      <c r="BQ74" s="76"/>
      <c r="BR74" s="76"/>
      <c r="BS74" s="76"/>
      <c r="BT74" s="76"/>
      <c r="BU74" s="76"/>
      <c r="BV74" s="76"/>
      <c r="BW74" s="76"/>
      <c r="BX74" s="76"/>
      <c r="BY74" s="76"/>
      <c r="BZ74" s="76"/>
      <c r="CA74" s="76"/>
      <c r="CB74" s="76"/>
      <c r="CC74" s="76"/>
      <c r="CD74" s="76"/>
      <c r="CE74" s="76"/>
      <c r="CF74" s="76"/>
      <c r="CG74" s="76"/>
      <c r="CH74" s="76"/>
      <c r="CI74" s="76"/>
      <c r="CJ74" s="76"/>
      <c r="CK74" s="76"/>
      <c r="CL74" s="76"/>
      <c r="CM74" s="76"/>
      <c r="CN74" s="76"/>
      <c r="CO74" s="76"/>
      <c r="CP74" s="76"/>
      <c r="CQ74" s="76"/>
      <c r="CR74" s="76"/>
      <c r="CS74" s="76"/>
      <c r="CT74" s="76"/>
      <c r="CU74" s="76"/>
      <c r="CV74" s="76"/>
      <c r="CW74" s="76"/>
      <c r="CX74" s="76"/>
      <c r="CY74" s="76"/>
      <c r="CZ74" s="76"/>
      <c r="DA74" s="76"/>
      <c r="DB74" s="76"/>
      <c r="DC74" s="76"/>
      <c r="DD74" s="76"/>
      <c r="DE74" s="76"/>
      <c r="DF74" s="76"/>
      <c r="DG74" s="76"/>
      <c r="DH74" s="76"/>
      <c r="DI74" s="76"/>
      <c r="DJ74" s="76"/>
      <c r="DK74" s="76"/>
      <c r="DL74" s="76"/>
      <c r="DM74" s="76"/>
      <c r="DN74" s="76"/>
      <c r="DO74" s="76"/>
      <c r="DP74" s="76"/>
      <c r="DQ74" s="76"/>
      <c r="DR74" s="76"/>
      <c r="DS74" s="76"/>
      <c r="DT74" s="76"/>
      <c r="DU74" s="76"/>
      <c r="DV74" s="76"/>
      <c r="DW74" s="76"/>
      <c r="DX74" s="76"/>
      <c r="DY74" s="76"/>
      <c r="DZ74" s="76"/>
      <c r="EA74" s="76"/>
      <c r="EB74" s="76"/>
      <c r="EC74" s="76"/>
      <c r="ED74" s="76"/>
      <c r="EE74" s="76"/>
      <c r="EF74" s="76"/>
      <c r="EG74" s="76"/>
      <c r="EH74" s="76"/>
      <c r="EI74" s="76"/>
      <c r="EJ74" s="76"/>
      <c r="EK74" s="76"/>
      <c r="EL74" s="76"/>
      <c r="EM74" s="76"/>
      <c r="EN74" s="76"/>
      <c r="EO74" s="76"/>
      <c r="EP74" s="76"/>
      <c r="EQ74" s="76"/>
      <c r="ER74" s="76"/>
      <c r="ES74" s="76"/>
      <c r="ET74" s="76"/>
      <c r="EU74" s="76"/>
      <c r="EV74" s="76"/>
      <c r="EW74" s="76"/>
      <c r="EX74" s="76"/>
      <c r="EY74" s="76"/>
      <c r="EZ74" s="76"/>
      <c r="FA74" s="76"/>
      <c r="FB74" s="76"/>
      <c r="FC74" s="76"/>
      <c r="FD74" s="76"/>
      <c r="FE74" s="76"/>
      <c r="FF74" s="76"/>
      <c r="FG74" s="76"/>
      <c r="FH74" s="76"/>
      <c r="FI74" s="76"/>
      <c r="FJ74" s="76"/>
      <c r="FK74" s="76"/>
      <c r="FL74" s="76"/>
      <c r="FM74" s="76"/>
      <c r="FN74" s="76"/>
      <c r="FO74" s="76"/>
      <c r="FP74" s="76"/>
      <c r="FQ74" s="76"/>
      <c r="FR74" s="76"/>
      <c r="FS74" s="76"/>
      <c r="FT74" s="76"/>
      <c r="FU74" s="76"/>
      <c r="FV74" s="76"/>
      <c r="FW74" s="76"/>
      <c r="FX74" s="76"/>
      <c r="FY74" s="76"/>
      <c r="FZ74" s="76"/>
      <c r="GA74" s="76"/>
      <c r="GB74" s="76"/>
      <c r="GC74" s="76"/>
      <c r="GD74" s="76"/>
      <c r="GE74" s="76"/>
      <c r="GF74" s="76"/>
      <c r="GG74" s="76"/>
      <c r="GH74" s="76"/>
      <c r="GI74" s="76"/>
      <c r="GJ74" s="76"/>
      <c r="GK74" s="76"/>
      <c r="GL74" s="76"/>
      <c r="GM74" s="76"/>
      <c r="GN74" s="76"/>
      <c r="GO74" s="76"/>
      <c r="GP74" s="76"/>
      <c r="GQ74" s="76"/>
      <c r="GR74" s="76"/>
      <c r="GS74" s="76"/>
      <c r="GT74" s="76"/>
      <c r="GU74" s="76"/>
      <c r="GV74" s="76"/>
      <c r="GW74" s="76"/>
      <c r="GX74" s="76"/>
      <c r="GY74" s="76"/>
      <c r="GZ74" s="76"/>
      <c r="HA74" s="76"/>
      <c r="HB74" s="76"/>
      <c r="HC74" s="76"/>
      <c r="HD74" s="76"/>
      <c r="HE74" s="76"/>
      <c r="HF74" s="76"/>
      <c r="HG74" s="76"/>
      <c r="HH74" s="76"/>
      <c r="HI74" s="76"/>
      <c r="HJ74" s="76"/>
      <c r="HK74" s="76"/>
      <c r="HL74" s="76"/>
      <c r="HM74" s="76"/>
      <c r="HN74" s="76"/>
      <c r="HO74" s="76"/>
      <c r="HP74" s="76"/>
      <c r="HQ74" s="76"/>
      <c r="HR74" s="76"/>
      <c r="HS74" s="76"/>
      <c r="HT74" s="76"/>
      <c r="HU74" s="76"/>
      <c r="HV74" s="76"/>
      <c r="HW74" s="76"/>
      <c r="HX74" s="76"/>
      <c r="HY74" s="76"/>
      <c r="HZ74" s="76"/>
      <c r="IA74" s="76"/>
      <c r="IB74" s="76"/>
      <c r="IC74" s="76"/>
      <c r="ID74" s="76"/>
      <c r="IE74" s="76"/>
      <c r="IF74" s="76"/>
      <c r="IG74" s="76"/>
      <c r="IH74" s="76"/>
      <c r="II74" s="76"/>
      <c r="IJ74" s="76"/>
      <c r="IK74" s="76"/>
      <c r="IL74" s="76"/>
      <c r="IM74" s="76"/>
      <c r="IN74" s="76"/>
      <c r="IO74" s="76"/>
      <c r="IP74" s="76"/>
      <c r="IQ74" s="76"/>
      <c r="IR74" s="76"/>
      <c r="IS74" s="76"/>
      <c r="IT74" s="76"/>
      <c r="IU74" s="76"/>
    </row>
    <row r="75" spans="1:255" s="77" customFormat="1" ht="12" customHeight="1" x14ac:dyDescent="0.25">
      <c r="A75" s="73"/>
      <c r="B75" s="89" t="s">
        <v>124</v>
      </c>
      <c r="C75" s="90" t="s">
        <v>68</v>
      </c>
      <c r="D75" s="90">
        <v>0.5</v>
      </c>
      <c r="E75" s="90" t="s">
        <v>125</v>
      </c>
      <c r="F75" s="91">
        <v>24460</v>
      </c>
      <c r="G75" s="92">
        <f t="shared" si="4"/>
        <v>12230</v>
      </c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N75" s="76"/>
      <c r="AO75" s="76"/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  <c r="BH75" s="76"/>
      <c r="BI75" s="76"/>
      <c r="BJ75" s="76"/>
      <c r="BK75" s="76"/>
      <c r="BL75" s="76"/>
      <c r="BM75" s="76"/>
      <c r="BN75" s="76"/>
      <c r="BO75" s="76"/>
      <c r="BP75" s="76"/>
      <c r="BQ75" s="76"/>
      <c r="BR75" s="76"/>
      <c r="BS75" s="76"/>
      <c r="BT75" s="76"/>
      <c r="BU75" s="76"/>
      <c r="BV75" s="76"/>
      <c r="BW75" s="76"/>
      <c r="BX75" s="76"/>
      <c r="BY75" s="76"/>
      <c r="BZ75" s="76"/>
      <c r="CA75" s="76"/>
      <c r="CB75" s="76"/>
      <c r="CC75" s="76"/>
      <c r="CD75" s="76"/>
      <c r="CE75" s="76"/>
      <c r="CF75" s="76"/>
      <c r="CG75" s="76"/>
      <c r="CH75" s="76"/>
      <c r="CI75" s="76"/>
      <c r="CJ75" s="76"/>
      <c r="CK75" s="76"/>
      <c r="CL75" s="76"/>
      <c r="CM75" s="76"/>
      <c r="CN75" s="76"/>
      <c r="CO75" s="76"/>
      <c r="CP75" s="76"/>
      <c r="CQ75" s="76"/>
      <c r="CR75" s="76"/>
      <c r="CS75" s="76"/>
      <c r="CT75" s="76"/>
      <c r="CU75" s="76"/>
      <c r="CV75" s="76"/>
      <c r="CW75" s="76"/>
      <c r="CX75" s="76"/>
      <c r="CY75" s="76"/>
      <c r="CZ75" s="76"/>
      <c r="DA75" s="76"/>
      <c r="DB75" s="76"/>
      <c r="DC75" s="76"/>
      <c r="DD75" s="76"/>
      <c r="DE75" s="76"/>
      <c r="DF75" s="76"/>
      <c r="DG75" s="76"/>
      <c r="DH75" s="76"/>
      <c r="DI75" s="76"/>
      <c r="DJ75" s="76"/>
      <c r="DK75" s="76"/>
      <c r="DL75" s="76"/>
      <c r="DM75" s="76"/>
      <c r="DN75" s="76"/>
      <c r="DO75" s="76"/>
      <c r="DP75" s="76"/>
      <c r="DQ75" s="76"/>
      <c r="DR75" s="76"/>
      <c r="DS75" s="76"/>
      <c r="DT75" s="76"/>
      <c r="DU75" s="76"/>
      <c r="DV75" s="76"/>
      <c r="DW75" s="76"/>
      <c r="DX75" s="76"/>
      <c r="DY75" s="76"/>
      <c r="DZ75" s="76"/>
      <c r="EA75" s="76"/>
      <c r="EB75" s="76"/>
      <c r="EC75" s="76"/>
      <c r="ED75" s="76"/>
      <c r="EE75" s="76"/>
      <c r="EF75" s="76"/>
      <c r="EG75" s="76"/>
      <c r="EH75" s="76"/>
      <c r="EI75" s="76"/>
      <c r="EJ75" s="76"/>
      <c r="EK75" s="76"/>
      <c r="EL75" s="76"/>
      <c r="EM75" s="76"/>
      <c r="EN75" s="76"/>
      <c r="EO75" s="76"/>
      <c r="EP75" s="76"/>
      <c r="EQ75" s="76"/>
      <c r="ER75" s="76"/>
      <c r="ES75" s="76"/>
      <c r="ET75" s="76"/>
      <c r="EU75" s="76"/>
      <c r="EV75" s="76"/>
      <c r="EW75" s="76"/>
      <c r="EX75" s="76"/>
      <c r="EY75" s="76"/>
      <c r="EZ75" s="76"/>
      <c r="FA75" s="76"/>
      <c r="FB75" s="76"/>
      <c r="FC75" s="76"/>
      <c r="FD75" s="76"/>
      <c r="FE75" s="76"/>
      <c r="FF75" s="76"/>
      <c r="FG75" s="76"/>
      <c r="FH75" s="76"/>
      <c r="FI75" s="76"/>
      <c r="FJ75" s="76"/>
      <c r="FK75" s="76"/>
      <c r="FL75" s="76"/>
      <c r="FM75" s="76"/>
      <c r="FN75" s="76"/>
      <c r="FO75" s="76"/>
      <c r="FP75" s="76"/>
      <c r="FQ75" s="76"/>
      <c r="FR75" s="76"/>
      <c r="FS75" s="76"/>
      <c r="FT75" s="76"/>
      <c r="FU75" s="76"/>
      <c r="FV75" s="76"/>
      <c r="FW75" s="76"/>
      <c r="FX75" s="76"/>
      <c r="FY75" s="76"/>
      <c r="FZ75" s="76"/>
      <c r="GA75" s="76"/>
      <c r="GB75" s="76"/>
      <c r="GC75" s="76"/>
      <c r="GD75" s="76"/>
      <c r="GE75" s="76"/>
      <c r="GF75" s="76"/>
      <c r="GG75" s="76"/>
      <c r="GH75" s="76"/>
      <c r="GI75" s="76"/>
      <c r="GJ75" s="76"/>
      <c r="GK75" s="76"/>
      <c r="GL75" s="76"/>
      <c r="GM75" s="76"/>
      <c r="GN75" s="76"/>
      <c r="GO75" s="76"/>
      <c r="GP75" s="76"/>
      <c r="GQ75" s="76"/>
      <c r="GR75" s="76"/>
      <c r="GS75" s="76"/>
      <c r="GT75" s="76"/>
      <c r="GU75" s="76"/>
      <c r="GV75" s="76"/>
      <c r="GW75" s="76"/>
      <c r="GX75" s="76"/>
      <c r="GY75" s="76"/>
      <c r="GZ75" s="76"/>
      <c r="HA75" s="76"/>
      <c r="HB75" s="76"/>
      <c r="HC75" s="76"/>
      <c r="HD75" s="76"/>
      <c r="HE75" s="76"/>
      <c r="HF75" s="76"/>
      <c r="HG75" s="76"/>
      <c r="HH75" s="76"/>
      <c r="HI75" s="76"/>
      <c r="HJ75" s="76"/>
      <c r="HK75" s="76"/>
      <c r="HL75" s="76"/>
      <c r="HM75" s="76"/>
      <c r="HN75" s="76"/>
      <c r="HO75" s="76"/>
      <c r="HP75" s="76"/>
      <c r="HQ75" s="76"/>
      <c r="HR75" s="76"/>
      <c r="HS75" s="76"/>
      <c r="HT75" s="76"/>
      <c r="HU75" s="76"/>
      <c r="HV75" s="76"/>
      <c r="HW75" s="76"/>
      <c r="HX75" s="76"/>
      <c r="HY75" s="76"/>
      <c r="HZ75" s="76"/>
      <c r="IA75" s="76"/>
      <c r="IB75" s="76"/>
      <c r="IC75" s="76"/>
      <c r="ID75" s="76"/>
      <c r="IE75" s="76"/>
      <c r="IF75" s="76"/>
      <c r="IG75" s="76"/>
      <c r="IH75" s="76"/>
      <c r="II75" s="76"/>
      <c r="IJ75" s="76"/>
      <c r="IK75" s="76"/>
      <c r="IL75" s="76"/>
      <c r="IM75" s="76"/>
      <c r="IN75" s="76"/>
      <c r="IO75" s="76"/>
      <c r="IP75" s="76"/>
      <c r="IQ75" s="76"/>
      <c r="IR75" s="76"/>
      <c r="IS75" s="76"/>
      <c r="IT75" s="76"/>
      <c r="IU75" s="76"/>
    </row>
    <row r="76" spans="1:255" s="77" customFormat="1" ht="12" customHeight="1" x14ac:dyDescent="0.25">
      <c r="A76" s="73"/>
      <c r="B76" s="89" t="s">
        <v>126</v>
      </c>
      <c r="C76" s="90" t="s">
        <v>68</v>
      </c>
      <c r="D76" s="90">
        <v>0.2</v>
      </c>
      <c r="E76" s="90" t="s">
        <v>75</v>
      </c>
      <c r="F76" s="91">
        <v>76500</v>
      </c>
      <c r="G76" s="92">
        <f t="shared" si="4"/>
        <v>15300</v>
      </c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N76" s="76"/>
      <c r="AO76" s="76"/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  <c r="BH76" s="76"/>
      <c r="BI76" s="76"/>
      <c r="BJ76" s="76"/>
      <c r="BK76" s="76"/>
      <c r="BL76" s="76"/>
      <c r="BM76" s="76"/>
      <c r="BN76" s="76"/>
      <c r="BO76" s="76"/>
      <c r="BP76" s="76"/>
      <c r="BQ76" s="76"/>
      <c r="BR76" s="76"/>
      <c r="BS76" s="76"/>
      <c r="BT76" s="76"/>
      <c r="BU76" s="76"/>
      <c r="BV76" s="76"/>
      <c r="BW76" s="76"/>
      <c r="BX76" s="76"/>
      <c r="BY76" s="76"/>
      <c r="BZ76" s="76"/>
      <c r="CA76" s="76"/>
      <c r="CB76" s="76"/>
      <c r="CC76" s="76"/>
      <c r="CD76" s="76"/>
      <c r="CE76" s="76"/>
      <c r="CF76" s="76"/>
      <c r="CG76" s="76"/>
      <c r="CH76" s="76"/>
      <c r="CI76" s="76"/>
      <c r="CJ76" s="76"/>
      <c r="CK76" s="76"/>
      <c r="CL76" s="76"/>
      <c r="CM76" s="76"/>
      <c r="CN76" s="76"/>
      <c r="CO76" s="76"/>
      <c r="CP76" s="76"/>
      <c r="CQ76" s="76"/>
      <c r="CR76" s="76"/>
      <c r="CS76" s="76"/>
      <c r="CT76" s="76"/>
      <c r="CU76" s="76"/>
      <c r="CV76" s="76"/>
      <c r="CW76" s="76"/>
      <c r="CX76" s="76"/>
      <c r="CY76" s="76"/>
      <c r="CZ76" s="76"/>
      <c r="DA76" s="76"/>
      <c r="DB76" s="76"/>
      <c r="DC76" s="76"/>
      <c r="DD76" s="76"/>
      <c r="DE76" s="76"/>
      <c r="DF76" s="76"/>
      <c r="DG76" s="76"/>
      <c r="DH76" s="76"/>
      <c r="DI76" s="76"/>
      <c r="DJ76" s="76"/>
      <c r="DK76" s="76"/>
      <c r="DL76" s="76"/>
      <c r="DM76" s="76"/>
      <c r="DN76" s="76"/>
      <c r="DO76" s="76"/>
      <c r="DP76" s="76"/>
      <c r="DQ76" s="76"/>
      <c r="DR76" s="76"/>
      <c r="DS76" s="76"/>
      <c r="DT76" s="76"/>
      <c r="DU76" s="76"/>
      <c r="DV76" s="76"/>
      <c r="DW76" s="76"/>
      <c r="DX76" s="76"/>
      <c r="DY76" s="76"/>
      <c r="DZ76" s="76"/>
      <c r="EA76" s="76"/>
      <c r="EB76" s="76"/>
      <c r="EC76" s="76"/>
      <c r="ED76" s="76"/>
      <c r="EE76" s="76"/>
      <c r="EF76" s="76"/>
      <c r="EG76" s="76"/>
      <c r="EH76" s="76"/>
      <c r="EI76" s="76"/>
      <c r="EJ76" s="76"/>
      <c r="EK76" s="76"/>
      <c r="EL76" s="76"/>
      <c r="EM76" s="76"/>
      <c r="EN76" s="76"/>
      <c r="EO76" s="76"/>
      <c r="EP76" s="76"/>
      <c r="EQ76" s="76"/>
      <c r="ER76" s="76"/>
      <c r="ES76" s="76"/>
      <c r="ET76" s="76"/>
      <c r="EU76" s="76"/>
      <c r="EV76" s="76"/>
      <c r="EW76" s="76"/>
      <c r="EX76" s="76"/>
      <c r="EY76" s="76"/>
      <c r="EZ76" s="76"/>
      <c r="FA76" s="76"/>
      <c r="FB76" s="76"/>
      <c r="FC76" s="76"/>
      <c r="FD76" s="76"/>
      <c r="FE76" s="76"/>
      <c r="FF76" s="76"/>
      <c r="FG76" s="76"/>
      <c r="FH76" s="76"/>
      <c r="FI76" s="76"/>
      <c r="FJ76" s="76"/>
      <c r="FK76" s="76"/>
      <c r="FL76" s="76"/>
      <c r="FM76" s="76"/>
      <c r="FN76" s="76"/>
      <c r="FO76" s="76"/>
      <c r="FP76" s="76"/>
      <c r="FQ76" s="76"/>
      <c r="FR76" s="76"/>
      <c r="FS76" s="76"/>
      <c r="FT76" s="76"/>
      <c r="FU76" s="76"/>
      <c r="FV76" s="76"/>
      <c r="FW76" s="76"/>
      <c r="FX76" s="76"/>
      <c r="FY76" s="76"/>
      <c r="FZ76" s="76"/>
      <c r="GA76" s="76"/>
      <c r="GB76" s="76"/>
      <c r="GC76" s="76"/>
      <c r="GD76" s="76"/>
      <c r="GE76" s="76"/>
      <c r="GF76" s="76"/>
      <c r="GG76" s="76"/>
      <c r="GH76" s="76"/>
      <c r="GI76" s="76"/>
      <c r="GJ76" s="76"/>
      <c r="GK76" s="76"/>
      <c r="GL76" s="76"/>
      <c r="GM76" s="76"/>
      <c r="GN76" s="76"/>
      <c r="GO76" s="76"/>
      <c r="GP76" s="76"/>
      <c r="GQ76" s="76"/>
      <c r="GR76" s="76"/>
      <c r="GS76" s="76"/>
      <c r="GT76" s="76"/>
      <c r="GU76" s="76"/>
      <c r="GV76" s="76"/>
      <c r="GW76" s="76"/>
      <c r="GX76" s="76"/>
      <c r="GY76" s="76"/>
      <c r="GZ76" s="76"/>
      <c r="HA76" s="76"/>
      <c r="HB76" s="76"/>
      <c r="HC76" s="76"/>
      <c r="HD76" s="76"/>
      <c r="HE76" s="76"/>
      <c r="HF76" s="76"/>
      <c r="HG76" s="76"/>
      <c r="HH76" s="76"/>
      <c r="HI76" s="76"/>
      <c r="HJ76" s="76"/>
      <c r="HK76" s="76"/>
      <c r="HL76" s="76"/>
      <c r="HM76" s="76"/>
      <c r="HN76" s="76"/>
      <c r="HO76" s="76"/>
      <c r="HP76" s="76"/>
      <c r="HQ76" s="76"/>
      <c r="HR76" s="76"/>
      <c r="HS76" s="76"/>
      <c r="HT76" s="76"/>
      <c r="HU76" s="76"/>
      <c r="HV76" s="76"/>
      <c r="HW76" s="76"/>
      <c r="HX76" s="76"/>
      <c r="HY76" s="76"/>
      <c r="HZ76" s="76"/>
      <c r="IA76" s="76"/>
      <c r="IB76" s="76"/>
      <c r="IC76" s="76"/>
      <c r="ID76" s="76"/>
      <c r="IE76" s="76"/>
      <c r="IF76" s="76"/>
      <c r="IG76" s="76"/>
      <c r="IH76" s="76"/>
      <c r="II76" s="76"/>
      <c r="IJ76" s="76"/>
      <c r="IK76" s="76"/>
      <c r="IL76" s="76"/>
      <c r="IM76" s="76"/>
      <c r="IN76" s="76"/>
      <c r="IO76" s="76"/>
      <c r="IP76" s="76"/>
      <c r="IQ76" s="76"/>
      <c r="IR76" s="76"/>
      <c r="IS76" s="76"/>
      <c r="IT76" s="76"/>
      <c r="IU76" s="76"/>
    </row>
    <row r="77" spans="1:255" s="77" customFormat="1" ht="12" customHeight="1" x14ac:dyDescent="0.25">
      <c r="A77" s="73"/>
      <c r="B77" s="89" t="s">
        <v>127</v>
      </c>
      <c r="C77" s="90" t="s">
        <v>67</v>
      </c>
      <c r="D77" s="90">
        <v>0.25</v>
      </c>
      <c r="E77" s="90" t="s">
        <v>109</v>
      </c>
      <c r="F77" s="91">
        <v>32040</v>
      </c>
      <c r="G77" s="92">
        <f t="shared" si="4"/>
        <v>8010</v>
      </c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N77" s="76"/>
      <c r="AO77" s="76"/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  <c r="BH77" s="76"/>
      <c r="BI77" s="76"/>
      <c r="BJ77" s="76"/>
      <c r="BK77" s="76"/>
      <c r="BL77" s="76"/>
      <c r="BM77" s="76"/>
      <c r="BN77" s="76"/>
      <c r="BO77" s="76"/>
      <c r="BP77" s="76"/>
      <c r="BQ77" s="76"/>
      <c r="BR77" s="76"/>
      <c r="BS77" s="76"/>
      <c r="BT77" s="76"/>
      <c r="BU77" s="76"/>
      <c r="BV77" s="76"/>
      <c r="BW77" s="76"/>
      <c r="BX77" s="76"/>
      <c r="BY77" s="76"/>
      <c r="BZ77" s="76"/>
      <c r="CA77" s="76"/>
      <c r="CB77" s="76"/>
      <c r="CC77" s="76"/>
      <c r="CD77" s="76"/>
      <c r="CE77" s="76"/>
      <c r="CF77" s="76"/>
      <c r="CG77" s="76"/>
      <c r="CH77" s="76"/>
      <c r="CI77" s="76"/>
      <c r="CJ77" s="76"/>
      <c r="CK77" s="76"/>
      <c r="CL77" s="76"/>
      <c r="CM77" s="76"/>
      <c r="CN77" s="76"/>
      <c r="CO77" s="76"/>
      <c r="CP77" s="76"/>
      <c r="CQ77" s="76"/>
      <c r="CR77" s="76"/>
      <c r="CS77" s="76"/>
      <c r="CT77" s="76"/>
      <c r="CU77" s="76"/>
      <c r="CV77" s="76"/>
      <c r="CW77" s="76"/>
      <c r="CX77" s="76"/>
      <c r="CY77" s="76"/>
      <c r="CZ77" s="76"/>
      <c r="DA77" s="76"/>
      <c r="DB77" s="76"/>
      <c r="DC77" s="76"/>
      <c r="DD77" s="76"/>
      <c r="DE77" s="76"/>
      <c r="DF77" s="76"/>
      <c r="DG77" s="76"/>
      <c r="DH77" s="76"/>
      <c r="DI77" s="76"/>
      <c r="DJ77" s="76"/>
      <c r="DK77" s="76"/>
      <c r="DL77" s="76"/>
      <c r="DM77" s="76"/>
      <c r="DN77" s="76"/>
      <c r="DO77" s="76"/>
      <c r="DP77" s="76"/>
      <c r="DQ77" s="76"/>
      <c r="DR77" s="76"/>
      <c r="DS77" s="76"/>
      <c r="DT77" s="76"/>
      <c r="DU77" s="76"/>
      <c r="DV77" s="76"/>
      <c r="DW77" s="76"/>
      <c r="DX77" s="76"/>
      <c r="DY77" s="76"/>
      <c r="DZ77" s="76"/>
      <c r="EA77" s="76"/>
      <c r="EB77" s="76"/>
      <c r="EC77" s="76"/>
      <c r="ED77" s="76"/>
      <c r="EE77" s="76"/>
      <c r="EF77" s="76"/>
      <c r="EG77" s="76"/>
      <c r="EH77" s="76"/>
      <c r="EI77" s="76"/>
      <c r="EJ77" s="76"/>
      <c r="EK77" s="76"/>
      <c r="EL77" s="76"/>
      <c r="EM77" s="76"/>
      <c r="EN77" s="76"/>
      <c r="EO77" s="76"/>
      <c r="EP77" s="76"/>
      <c r="EQ77" s="76"/>
      <c r="ER77" s="76"/>
      <c r="ES77" s="76"/>
      <c r="ET77" s="76"/>
      <c r="EU77" s="76"/>
      <c r="EV77" s="76"/>
      <c r="EW77" s="76"/>
      <c r="EX77" s="76"/>
      <c r="EY77" s="76"/>
      <c r="EZ77" s="76"/>
      <c r="FA77" s="76"/>
      <c r="FB77" s="76"/>
      <c r="FC77" s="76"/>
      <c r="FD77" s="76"/>
      <c r="FE77" s="76"/>
      <c r="FF77" s="76"/>
      <c r="FG77" s="76"/>
      <c r="FH77" s="76"/>
      <c r="FI77" s="76"/>
      <c r="FJ77" s="76"/>
      <c r="FK77" s="76"/>
      <c r="FL77" s="76"/>
      <c r="FM77" s="76"/>
      <c r="FN77" s="76"/>
      <c r="FO77" s="76"/>
      <c r="FP77" s="76"/>
      <c r="FQ77" s="76"/>
      <c r="FR77" s="76"/>
      <c r="FS77" s="76"/>
      <c r="FT77" s="76"/>
      <c r="FU77" s="76"/>
      <c r="FV77" s="76"/>
      <c r="FW77" s="76"/>
      <c r="FX77" s="76"/>
      <c r="FY77" s="76"/>
      <c r="FZ77" s="76"/>
      <c r="GA77" s="76"/>
      <c r="GB77" s="76"/>
      <c r="GC77" s="76"/>
      <c r="GD77" s="76"/>
      <c r="GE77" s="76"/>
      <c r="GF77" s="76"/>
      <c r="GG77" s="76"/>
      <c r="GH77" s="76"/>
      <c r="GI77" s="76"/>
      <c r="GJ77" s="76"/>
      <c r="GK77" s="76"/>
      <c r="GL77" s="76"/>
      <c r="GM77" s="76"/>
      <c r="GN77" s="76"/>
      <c r="GO77" s="76"/>
      <c r="GP77" s="76"/>
      <c r="GQ77" s="76"/>
      <c r="GR77" s="76"/>
      <c r="GS77" s="76"/>
      <c r="GT77" s="76"/>
      <c r="GU77" s="76"/>
      <c r="GV77" s="76"/>
      <c r="GW77" s="76"/>
      <c r="GX77" s="76"/>
      <c r="GY77" s="76"/>
      <c r="GZ77" s="76"/>
      <c r="HA77" s="76"/>
      <c r="HB77" s="76"/>
      <c r="HC77" s="76"/>
      <c r="HD77" s="76"/>
      <c r="HE77" s="76"/>
      <c r="HF77" s="76"/>
      <c r="HG77" s="76"/>
      <c r="HH77" s="76"/>
      <c r="HI77" s="76"/>
      <c r="HJ77" s="76"/>
      <c r="HK77" s="76"/>
      <c r="HL77" s="76"/>
      <c r="HM77" s="76"/>
      <c r="HN77" s="76"/>
      <c r="HO77" s="76"/>
      <c r="HP77" s="76"/>
      <c r="HQ77" s="76"/>
      <c r="HR77" s="76"/>
      <c r="HS77" s="76"/>
      <c r="HT77" s="76"/>
      <c r="HU77" s="76"/>
      <c r="HV77" s="76"/>
      <c r="HW77" s="76"/>
      <c r="HX77" s="76"/>
      <c r="HY77" s="76"/>
      <c r="HZ77" s="76"/>
      <c r="IA77" s="76"/>
      <c r="IB77" s="76"/>
      <c r="IC77" s="76"/>
      <c r="ID77" s="76"/>
      <c r="IE77" s="76"/>
      <c r="IF77" s="76"/>
      <c r="IG77" s="76"/>
      <c r="IH77" s="76"/>
      <c r="II77" s="76"/>
      <c r="IJ77" s="76"/>
      <c r="IK77" s="76"/>
      <c r="IL77" s="76"/>
      <c r="IM77" s="76"/>
      <c r="IN77" s="76"/>
      <c r="IO77" s="76"/>
      <c r="IP77" s="76"/>
      <c r="IQ77" s="76"/>
      <c r="IR77" s="76"/>
      <c r="IS77" s="76"/>
      <c r="IT77" s="76"/>
      <c r="IU77" s="76"/>
    </row>
    <row r="78" spans="1:255" s="77" customFormat="1" ht="12" customHeight="1" x14ac:dyDescent="0.25">
      <c r="A78" s="73"/>
      <c r="B78" s="89" t="s">
        <v>128</v>
      </c>
      <c r="C78" s="90" t="s">
        <v>68</v>
      </c>
      <c r="D78" s="90">
        <v>0.4</v>
      </c>
      <c r="E78" s="90" t="s">
        <v>93</v>
      </c>
      <c r="F78" s="91">
        <v>46590</v>
      </c>
      <c r="G78" s="92">
        <f t="shared" si="4"/>
        <v>18636</v>
      </c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N78" s="76"/>
      <c r="AO78" s="76"/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  <c r="BH78" s="76"/>
      <c r="BI78" s="76"/>
      <c r="BJ78" s="76"/>
      <c r="BK78" s="76"/>
      <c r="BL78" s="76"/>
      <c r="BM78" s="76"/>
      <c r="BN78" s="76"/>
      <c r="BO78" s="76"/>
      <c r="BP78" s="76"/>
      <c r="BQ78" s="76"/>
      <c r="BR78" s="76"/>
      <c r="BS78" s="76"/>
      <c r="BT78" s="76"/>
      <c r="BU78" s="76"/>
      <c r="BV78" s="76"/>
      <c r="BW78" s="76"/>
      <c r="BX78" s="76"/>
      <c r="BY78" s="76"/>
      <c r="BZ78" s="76"/>
      <c r="CA78" s="76"/>
      <c r="CB78" s="76"/>
      <c r="CC78" s="76"/>
      <c r="CD78" s="76"/>
      <c r="CE78" s="76"/>
      <c r="CF78" s="76"/>
      <c r="CG78" s="76"/>
      <c r="CH78" s="76"/>
      <c r="CI78" s="76"/>
      <c r="CJ78" s="76"/>
      <c r="CK78" s="76"/>
      <c r="CL78" s="76"/>
      <c r="CM78" s="76"/>
      <c r="CN78" s="76"/>
      <c r="CO78" s="76"/>
      <c r="CP78" s="76"/>
      <c r="CQ78" s="76"/>
      <c r="CR78" s="76"/>
      <c r="CS78" s="76"/>
      <c r="CT78" s="76"/>
      <c r="CU78" s="76"/>
      <c r="CV78" s="76"/>
      <c r="CW78" s="76"/>
      <c r="CX78" s="76"/>
      <c r="CY78" s="76"/>
      <c r="CZ78" s="76"/>
      <c r="DA78" s="76"/>
      <c r="DB78" s="76"/>
      <c r="DC78" s="76"/>
      <c r="DD78" s="76"/>
      <c r="DE78" s="76"/>
      <c r="DF78" s="76"/>
      <c r="DG78" s="76"/>
      <c r="DH78" s="76"/>
      <c r="DI78" s="76"/>
      <c r="DJ78" s="76"/>
      <c r="DK78" s="76"/>
      <c r="DL78" s="76"/>
      <c r="DM78" s="76"/>
      <c r="DN78" s="76"/>
      <c r="DO78" s="76"/>
      <c r="DP78" s="76"/>
      <c r="DQ78" s="76"/>
      <c r="DR78" s="76"/>
      <c r="DS78" s="76"/>
      <c r="DT78" s="76"/>
      <c r="DU78" s="76"/>
      <c r="DV78" s="76"/>
      <c r="DW78" s="76"/>
      <c r="DX78" s="76"/>
      <c r="DY78" s="76"/>
      <c r="DZ78" s="76"/>
      <c r="EA78" s="76"/>
      <c r="EB78" s="76"/>
      <c r="EC78" s="76"/>
      <c r="ED78" s="76"/>
      <c r="EE78" s="76"/>
      <c r="EF78" s="76"/>
      <c r="EG78" s="76"/>
      <c r="EH78" s="76"/>
      <c r="EI78" s="76"/>
      <c r="EJ78" s="76"/>
      <c r="EK78" s="76"/>
      <c r="EL78" s="76"/>
      <c r="EM78" s="76"/>
      <c r="EN78" s="76"/>
      <c r="EO78" s="76"/>
      <c r="EP78" s="76"/>
      <c r="EQ78" s="76"/>
      <c r="ER78" s="76"/>
      <c r="ES78" s="76"/>
      <c r="ET78" s="76"/>
      <c r="EU78" s="76"/>
      <c r="EV78" s="76"/>
      <c r="EW78" s="76"/>
      <c r="EX78" s="76"/>
      <c r="EY78" s="76"/>
      <c r="EZ78" s="76"/>
      <c r="FA78" s="76"/>
      <c r="FB78" s="76"/>
      <c r="FC78" s="76"/>
      <c r="FD78" s="76"/>
      <c r="FE78" s="76"/>
      <c r="FF78" s="76"/>
      <c r="FG78" s="76"/>
      <c r="FH78" s="76"/>
      <c r="FI78" s="76"/>
      <c r="FJ78" s="76"/>
      <c r="FK78" s="76"/>
      <c r="FL78" s="76"/>
      <c r="FM78" s="76"/>
      <c r="FN78" s="76"/>
      <c r="FO78" s="76"/>
      <c r="FP78" s="76"/>
      <c r="FQ78" s="76"/>
      <c r="FR78" s="76"/>
      <c r="FS78" s="76"/>
      <c r="FT78" s="76"/>
      <c r="FU78" s="76"/>
      <c r="FV78" s="76"/>
      <c r="FW78" s="76"/>
      <c r="FX78" s="76"/>
      <c r="FY78" s="76"/>
      <c r="FZ78" s="76"/>
      <c r="GA78" s="76"/>
      <c r="GB78" s="76"/>
      <c r="GC78" s="76"/>
      <c r="GD78" s="76"/>
      <c r="GE78" s="76"/>
      <c r="GF78" s="76"/>
      <c r="GG78" s="76"/>
      <c r="GH78" s="76"/>
      <c r="GI78" s="76"/>
      <c r="GJ78" s="76"/>
      <c r="GK78" s="76"/>
      <c r="GL78" s="76"/>
      <c r="GM78" s="76"/>
      <c r="GN78" s="76"/>
      <c r="GO78" s="76"/>
      <c r="GP78" s="76"/>
      <c r="GQ78" s="76"/>
      <c r="GR78" s="76"/>
      <c r="GS78" s="76"/>
      <c r="GT78" s="76"/>
      <c r="GU78" s="76"/>
      <c r="GV78" s="76"/>
      <c r="GW78" s="76"/>
      <c r="GX78" s="76"/>
      <c r="GY78" s="76"/>
      <c r="GZ78" s="76"/>
      <c r="HA78" s="76"/>
      <c r="HB78" s="76"/>
      <c r="HC78" s="76"/>
      <c r="HD78" s="76"/>
      <c r="HE78" s="76"/>
      <c r="HF78" s="76"/>
      <c r="HG78" s="76"/>
      <c r="HH78" s="76"/>
      <c r="HI78" s="76"/>
      <c r="HJ78" s="76"/>
      <c r="HK78" s="76"/>
      <c r="HL78" s="76"/>
      <c r="HM78" s="76"/>
      <c r="HN78" s="76"/>
      <c r="HO78" s="76"/>
      <c r="HP78" s="76"/>
      <c r="HQ78" s="76"/>
      <c r="HR78" s="76"/>
      <c r="HS78" s="76"/>
      <c r="HT78" s="76"/>
      <c r="HU78" s="76"/>
      <c r="HV78" s="76"/>
      <c r="HW78" s="76"/>
      <c r="HX78" s="76"/>
      <c r="HY78" s="76"/>
      <c r="HZ78" s="76"/>
      <c r="IA78" s="76"/>
      <c r="IB78" s="76"/>
      <c r="IC78" s="76"/>
      <c r="ID78" s="76"/>
      <c r="IE78" s="76"/>
      <c r="IF78" s="76"/>
      <c r="IG78" s="76"/>
      <c r="IH78" s="76"/>
      <c r="II78" s="76"/>
      <c r="IJ78" s="76"/>
      <c r="IK78" s="76"/>
      <c r="IL78" s="76"/>
      <c r="IM78" s="76"/>
      <c r="IN78" s="76"/>
      <c r="IO78" s="76"/>
      <c r="IP78" s="76"/>
      <c r="IQ78" s="76"/>
      <c r="IR78" s="76"/>
      <c r="IS78" s="76"/>
      <c r="IT78" s="76"/>
      <c r="IU78" s="76"/>
    </row>
    <row r="79" spans="1:255" ht="11.25" customHeight="1" x14ac:dyDescent="0.25">
      <c r="B79" s="16" t="s">
        <v>26</v>
      </c>
      <c r="C79" s="17"/>
      <c r="D79" s="17"/>
      <c r="E79" s="17"/>
      <c r="F79" s="18"/>
      <c r="G79" s="19">
        <f>SUM(G62:G78)</f>
        <v>987062.79999999993</v>
      </c>
    </row>
    <row r="80" spans="1:255" ht="11.25" customHeight="1" x14ac:dyDescent="0.25">
      <c r="B80" s="13"/>
      <c r="C80" s="14"/>
      <c r="D80" s="14"/>
      <c r="E80" s="20"/>
      <c r="F80" s="15"/>
      <c r="G80" s="15"/>
    </row>
    <row r="81" spans="1:255" ht="12" customHeight="1" x14ac:dyDescent="0.25">
      <c r="A81" s="5"/>
      <c r="B81" s="82" t="s">
        <v>27</v>
      </c>
      <c r="C81" s="83"/>
      <c r="D81" s="84"/>
      <c r="E81" s="84"/>
      <c r="F81" s="85"/>
      <c r="G81" s="86"/>
    </row>
    <row r="82" spans="1:255" ht="24" customHeight="1" x14ac:dyDescent="0.25">
      <c r="A82" s="5"/>
      <c r="B82" s="87" t="s">
        <v>28</v>
      </c>
      <c r="C82" s="88" t="s">
        <v>24</v>
      </c>
      <c r="D82" s="88" t="s">
        <v>25</v>
      </c>
      <c r="E82" s="87" t="s">
        <v>13</v>
      </c>
      <c r="F82" s="88" t="s">
        <v>14</v>
      </c>
      <c r="G82" s="87" t="s">
        <v>15</v>
      </c>
    </row>
    <row r="83" spans="1:255" s="77" customFormat="1" ht="38.25" x14ac:dyDescent="0.25">
      <c r="A83" s="73"/>
      <c r="B83" s="105" t="s">
        <v>129</v>
      </c>
      <c r="C83" s="90" t="s">
        <v>11</v>
      </c>
      <c r="D83" s="90">
        <v>40</v>
      </c>
      <c r="E83" s="90" t="s">
        <v>130</v>
      </c>
      <c r="F83" s="91">
        <v>2500</v>
      </c>
      <c r="G83" s="92">
        <f t="shared" ref="G83" si="5">+F83*D83</f>
        <v>100000</v>
      </c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N83" s="76"/>
      <c r="AO83" s="76"/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  <c r="BH83" s="76"/>
      <c r="BI83" s="76"/>
      <c r="BJ83" s="76"/>
      <c r="BK83" s="76"/>
      <c r="BL83" s="76"/>
      <c r="BM83" s="76"/>
      <c r="BN83" s="76"/>
      <c r="BO83" s="76"/>
      <c r="BP83" s="76"/>
      <c r="BQ83" s="76"/>
      <c r="BR83" s="76"/>
      <c r="BS83" s="76"/>
      <c r="BT83" s="76"/>
      <c r="BU83" s="76"/>
      <c r="BV83" s="76"/>
      <c r="BW83" s="76"/>
      <c r="BX83" s="76"/>
      <c r="BY83" s="76"/>
      <c r="BZ83" s="76"/>
      <c r="CA83" s="76"/>
      <c r="CB83" s="76"/>
      <c r="CC83" s="76"/>
      <c r="CD83" s="76"/>
      <c r="CE83" s="76"/>
      <c r="CF83" s="76"/>
      <c r="CG83" s="76"/>
      <c r="CH83" s="76"/>
      <c r="CI83" s="76"/>
      <c r="CJ83" s="76"/>
      <c r="CK83" s="76"/>
      <c r="CL83" s="76"/>
      <c r="CM83" s="76"/>
      <c r="CN83" s="76"/>
      <c r="CO83" s="76"/>
      <c r="CP83" s="76"/>
      <c r="CQ83" s="76"/>
      <c r="CR83" s="76"/>
      <c r="CS83" s="76"/>
      <c r="CT83" s="76"/>
      <c r="CU83" s="76"/>
      <c r="CV83" s="76"/>
      <c r="CW83" s="76"/>
      <c r="CX83" s="76"/>
      <c r="CY83" s="76"/>
      <c r="CZ83" s="76"/>
      <c r="DA83" s="76"/>
      <c r="DB83" s="76"/>
      <c r="DC83" s="76"/>
      <c r="DD83" s="76"/>
      <c r="DE83" s="76"/>
      <c r="DF83" s="76"/>
      <c r="DG83" s="76"/>
      <c r="DH83" s="76"/>
      <c r="DI83" s="76"/>
      <c r="DJ83" s="76"/>
      <c r="DK83" s="76"/>
      <c r="DL83" s="76"/>
      <c r="DM83" s="76"/>
      <c r="DN83" s="76"/>
      <c r="DO83" s="76"/>
      <c r="DP83" s="76"/>
      <c r="DQ83" s="76"/>
      <c r="DR83" s="76"/>
      <c r="DS83" s="76"/>
      <c r="DT83" s="76"/>
      <c r="DU83" s="76"/>
      <c r="DV83" s="76"/>
      <c r="DW83" s="76"/>
      <c r="DX83" s="76"/>
      <c r="DY83" s="76"/>
      <c r="DZ83" s="76"/>
      <c r="EA83" s="76"/>
      <c r="EB83" s="76"/>
      <c r="EC83" s="76"/>
      <c r="ED83" s="76"/>
      <c r="EE83" s="76"/>
      <c r="EF83" s="76"/>
      <c r="EG83" s="76"/>
      <c r="EH83" s="76"/>
      <c r="EI83" s="76"/>
      <c r="EJ83" s="76"/>
      <c r="EK83" s="76"/>
      <c r="EL83" s="76"/>
      <c r="EM83" s="76"/>
      <c r="EN83" s="76"/>
      <c r="EO83" s="76"/>
      <c r="EP83" s="76"/>
      <c r="EQ83" s="76"/>
      <c r="ER83" s="76"/>
      <c r="ES83" s="76"/>
      <c r="ET83" s="76"/>
      <c r="EU83" s="76"/>
      <c r="EV83" s="76"/>
      <c r="EW83" s="76"/>
      <c r="EX83" s="76"/>
      <c r="EY83" s="76"/>
      <c r="EZ83" s="76"/>
      <c r="FA83" s="76"/>
      <c r="FB83" s="76"/>
      <c r="FC83" s="76"/>
      <c r="FD83" s="76"/>
      <c r="FE83" s="76"/>
      <c r="FF83" s="76"/>
      <c r="FG83" s="76"/>
      <c r="FH83" s="76"/>
      <c r="FI83" s="76"/>
      <c r="FJ83" s="76"/>
      <c r="FK83" s="76"/>
      <c r="FL83" s="76"/>
      <c r="FM83" s="76"/>
      <c r="FN83" s="76"/>
      <c r="FO83" s="76"/>
      <c r="FP83" s="76"/>
      <c r="FQ83" s="76"/>
      <c r="FR83" s="76"/>
      <c r="FS83" s="76"/>
      <c r="FT83" s="76"/>
      <c r="FU83" s="76"/>
      <c r="FV83" s="76"/>
      <c r="FW83" s="76"/>
      <c r="FX83" s="76"/>
      <c r="FY83" s="76"/>
      <c r="FZ83" s="76"/>
      <c r="GA83" s="76"/>
      <c r="GB83" s="76"/>
      <c r="GC83" s="76"/>
      <c r="GD83" s="76"/>
      <c r="GE83" s="76"/>
      <c r="GF83" s="76"/>
      <c r="GG83" s="76"/>
      <c r="GH83" s="76"/>
      <c r="GI83" s="76"/>
      <c r="GJ83" s="76"/>
      <c r="GK83" s="76"/>
      <c r="GL83" s="76"/>
      <c r="GM83" s="76"/>
      <c r="GN83" s="76"/>
      <c r="GO83" s="76"/>
      <c r="GP83" s="76"/>
      <c r="GQ83" s="76"/>
      <c r="GR83" s="76"/>
      <c r="GS83" s="76"/>
      <c r="GT83" s="76"/>
      <c r="GU83" s="76"/>
      <c r="GV83" s="76"/>
      <c r="GW83" s="76"/>
      <c r="GX83" s="76"/>
      <c r="GY83" s="76"/>
      <c r="GZ83" s="76"/>
      <c r="HA83" s="76"/>
      <c r="HB83" s="76"/>
      <c r="HC83" s="76"/>
      <c r="HD83" s="76"/>
      <c r="HE83" s="76"/>
      <c r="HF83" s="76"/>
      <c r="HG83" s="76"/>
      <c r="HH83" s="76"/>
      <c r="HI83" s="76"/>
      <c r="HJ83" s="76"/>
      <c r="HK83" s="76"/>
      <c r="HL83" s="76"/>
      <c r="HM83" s="76"/>
      <c r="HN83" s="76"/>
      <c r="HO83" s="76"/>
      <c r="HP83" s="76"/>
      <c r="HQ83" s="76"/>
      <c r="HR83" s="76"/>
      <c r="HS83" s="76"/>
      <c r="HT83" s="76"/>
      <c r="HU83" s="76"/>
      <c r="HV83" s="76"/>
      <c r="HW83" s="76"/>
      <c r="HX83" s="76"/>
      <c r="HY83" s="76"/>
      <c r="HZ83" s="76"/>
      <c r="IA83" s="76"/>
      <c r="IB83" s="76"/>
      <c r="IC83" s="76"/>
      <c r="ID83" s="76"/>
      <c r="IE83" s="76"/>
      <c r="IF83" s="76"/>
      <c r="IG83" s="76"/>
      <c r="IH83" s="76"/>
      <c r="II83" s="76"/>
      <c r="IJ83" s="76"/>
      <c r="IK83" s="76"/>
      <c r="IL83" s="76"/>
      <c r="IM83" s="76"/>
      <c r="IN83" s="76"/>
      <c r="IO83" s="76"/>
      <c r="IP83" s="76"/>
      <c r="IQ83" s="76"/>
      <c r="IR83" s="76"/>
      <c r="IS83" s="76"/>
      <c r="IT83" s="76"/>
      <c r="IU83" s="76"/>
    </row>
    <row r="84" spans="1:255" ht="11.25" customHeight="1" x14ac:dyDescent="0.25">
      <c r="B84" s="16" t="s">
        <v>29</v>
      </c>
      <c r="C84" s="17"/>
      <c r="D84" s="17"/>
      <c r="E84" s="17"/>
      <c r="F84" s="18"/>
      <c r="G84" s="19">
        <f>SUM(G83:G83)</f>
        <v>100000</v>
      </c>
    </row>
    <row r="85" spans="1:255" ht="11.25" customHeight="1" x14ac:dyDescent="0.25">
      <c r="B85" s="36"/>
      <c r="C85" s="36"/>
      <c r="D85" s="36"/>
      <c r="E85" s="36"/>
      <c r="F85" s="37"/>
      <c r="G85" s="37"/>
    </row>
    <row r="86" spans="1:255" ht="11.25" customHeight="1" x14ac:dyDescent="0.25">
      <c r="B86" s="38" t="s">
        <v>30</v>
      </c>
      <c r="C86" s="39"/>
      <c r="D86" s="39"/>
      <c r="E86" s="39"/>
      <c r="F86" s="39"/>
      <c r="G86" s="40">
        <f>G48+G53+G58+G79+G84</f>
        <v>2442062.7999999998</v>
      </c>
    </row>
    <row r="87" spans="1:255" ht="11.25" customHeight="1" x14ac:dyDescent="0.25">
      <c r="B87" s="41" t="s">
        <v>31</v>
      </c>
      <c r="C87" s="22"/>
      <c r="D87" s="22"/>
      <c r="E87" s="22"/>
      <c r="F87" s="22"/>
      <c r="G87" s="42">
        <f>G86*0.05</f>
        <v>122103.14</v>
      </c>
    </row>
    <row r="88" spans="1:255" ht="11.25" customHeight="1" x14ac:dyDescent="0.25">
      <c r="B88" s="43" t="s">
        <v>32</v>
      </c>
      <c r="C88" s="21"/>
      <c r="D88" s="21"/>
      <c r="E88" s="21"/>
      <c r="F88" s="21"/>
      <c r="G88" s="44">
        <f>G87+G86</f>
        <v>2564165.94</v>
      </c>
    </row>
    <row r="89" spans="1:255" ht="11.25" customHeight="1" x14ac:dyDescent="0.25">
      <c r="B89" s="41" t="s">
        <v>33</v>
      </c>
      <c r="C89" s="22"/>
      <c r="D89" s="22"/>
      <c r="E89" s="22"/>
      <c r="F89" s="22"/>
      <c r="G89" s="42">
        <f>G12</f>
        <v>3000000</v>
      </c>
    </row>
    <row r="90" spans="1:255" ht="11.25" customHeight="1" x14ac:dyDescent="0.25">
      <c r="B90" s="45" t="s">
        <v>34</v>
      </c>
      <c r="C90" s="46"/>
      <c r="D90" s="46"/>
      <c r="E90" s="46"/>
      <c r="F90" s="46"/>
      <c r="G90" s="47">
        <f>G89-G88</f>
        <v>435834.06000000006</v>
      </c>
    </row>
    <row r="91" spans="1:255" ht="11.25" customHeight="1" x14ac:dyDescent="0.25">
      <c r="B91" s="34" t="s">
        <v>35</v>
      </c>
      <c r="C91" s="35"/>
      <c r="D91" s="35"/>
      <c r="E91" s="35"/>
      <c r="F91" s="35"/>
      <c r="G91" s="30"/>
    </row>
    <row r="92" spans="1:255" ht="11.25" customHeight="1" thickBot="1" x14ac:dyDescent="0.3">
      <c r="B92" s="48"/>
      <c r="C92" s="35"/>
      <c r="D92" s="35"/>
      <c r="E92" s="35"/>
      <c r="F92" s="35"/>
      <c r="G92" s="30"/>
    </row>
    <row r="93" spans="1:255" ht="11.25" customHeight="1" x14ac:dyDescent="0.25">
      <c r="B93" s="93" t="s">
        <v>58</v>
      </c>
      <c r="C93" s="94"/>
      <c r="D93" s="94"/>
      <c r="E93" s="94"/>
      <c r="F93" s="95"/>
      <c r="G93" s="30"/>
    </row>
    <row r="94" spans="1:255" ht="11.25" customHeight="1" x14ac:dyDescent="0.25">
      <c r="B94" s="102" t="s">
        <v>53</v>
      </c>
      <c r="C94" s="96"/>
      <c r="D94" s="96"/>
      <c r="E94" s="96"/>
      <c r="F94" s="97"/>
      <c r="G94" s="30"/>
    </row>
    <row r="95" spans="1:255" ht="11.25" customHeight="1" x14ac:dyDescent="0.25">
      <c r="B95" s="102" t="s">
        <v>54</v>
      </c>
      <c r="C95" s="96"/>
      <c r="D95" s="96"/>
      <c r="E95" s="96"/>
      <c r="F95" s="97"/>
      <c r="G95" s="30"/>
    </row>
    <row r="96" spans="1:255" ht="11.25" customHeight="1" x14ac:dyDescent="0.25">
      <c r="B96" s="102" t="s">
        <v>55</v>
      </c>
      <c r="C96" s="96"/>
      <c r="D96" s="96"/>
      <c r="E96" s="96"/>
      <c r="F96" s="97"/>
      <c r="G96" s="30"/>
    </row>
    <row r="97" spans="2:7" ht="11.25" customHeight="1" x14ac:dyDescent="0.25">
      <c r="B97" s="102" t="s">
        <v>56</v>
      </c>
      <c r="C97" s="96"/>
      <c r="D97" s="96"/>
      <c r="E97" s="96"/>
      <c r="F97" s="97"/>
      <c r="G97" s="30"/>
    </row>
    <row r="98" spans="2:7" ht="11.25" customHeight="1" x14ac:dyDescent="0.25">
      <c r="B98" s="102" t="s">
        <v>57</v>
      </c>
      <c r="C98" s="96"/>
      <c r="D98" s="96"/>
      <c r="E98" s="96"/>
      <c r="F98" s="97"/>
      <c r="G98" s="30"/>
    </row>
    <row r="99" spans="2:7" ht="11.25" customHeight="1" thickBot="1" x14ac:dyDescent="0.3">
      <c r="B99" s="103" t="s">
        <v>62</v>
      </c>
      <c r="C99" s="98"/>
      <c r="D99" s="98"/>
      <c r="E99" s="98"/>
      <c r="F99" s="99"/>
      <c r="G99" s="30"/>
    </row>
    <row r="100" spans="2:7" ht="11.25" customHeight="1" x14ac:dyDescent="0.25">
      <c r="B100" s="58"/>
      <c r="C100" s="32"/>
      <c r="D100" s="32"/>
      <c r="E100" s="32"/>
      <c r="F100" s="32"/>
      <c r="G100" s="30"/>
    </row>
    <row r="101" spans="2:7" ht="11.25" customHeight="1" thickBot="1" x14ac:dyDescent="0.3">
      <c r="B101" s="114" t="s">
        <v>36</v>
      </c>
      <c r="C101" s="115"/>
      <c r="D101" s="57"/>
      <c r="E101" s="23"/>
      <c r="F101" s="23"/>
      <c r="G101" s="30"/>
    </row>
    <row r="102" spans="2:7" ht="11.25" customHeight="1" x14ac:dyDescent="0.25">
      <c r="B102" s="50" t="s">
        <v>28</v>
      </c>
      <c r="C102" s="24" t="s">
        <v>37</v>
      </c>
      <c r="D102" s="51" t="s">
        <v>38</v>
      </c>
      <c r="E102" s="23"/>
      <c r="F102" s="23"/>
      <c r="G102" s="30"/>
    </row>
    <row r="103" spans="2:7" ht="11.25" customHeight="1" x14ac:dyDescent="0.25">
      <c r="B103" s="52" t="s">
        <v>39</v>
      </c>
      <c r="C103" s="25">
        <f>+G48</f>
        <v>1305000</v>
      </c>
      <c r="D103" s="53">
        <f>(C103/C109)</f>
        <v>0.50893742079734516</v>
      </c>
      <c r="E103" s="23"/>
      <c r="F103" s="23"/>
      <c r="G103" s="30"/>
    </row>
    <row r="104" spans="2:7" ht="11.25" customHeight="1" x14ac:dyDescent="0.25">
      <c r="B104" s="52" t="s">
        <v>40</v>
      </c>
      <c r="C104" s="26">
        <v>0</v>
      </c>
      <c r="D104" s="53">
        <v>0</v>
      </c>
      <c r="E104" s="23"/>
      <c r="F104" s="23"/>
      <c r="G104" s="30"/>
    </row>
    <row r="105" spans="2:7" ht="11.25" customHeight="1" x14ac:dyDescent="0.25">
      <c r="B105" s="52" t="s">
        <v>41</v>
      </c>
      <c r="C105" s="25">
        <f>+G58</f>
        <v>50000</v>
      </c>
      <c r="D105" s="53">
        <f>(C105/C109)</f>
        <v>1.9499518038212458E-2</v>
      </c>
      <c r="E105" s="23"/>
      <c r="F105" s="23"/>
      <c r="G105" s="30"/>
    </row>
    <row r="106" spans="2:7" ht="11.25" customHeight="1" x14ac:dyDescent="0.25">
      <c r="B106" s="52" t="s">
        <v>23</v>
      </c>
      <c r="C106" s="25">
        <f>+G79</f>
        <v>987062.79999999993</v>
      </c>
      <c r="D106" s="53">
        <f>(C106/C109)</f>
        <v>0.38494497746896988</v>
      </c>
      <c r="E106" s="23"/>
      <c r="F106" s="23"/>
      <c r="G106" s="30"/>
    </row>
    <row r="107" spans="2:7" ht="11.25" customHeight="1" x14ac:dyDescent="0.25">
      <c r="B107" s="52" t="s">
        <v>42</v>
      </c>
      <c r="C107" s="27">
        <f>+G84</f>
        <v>100000</v>
      </c>
      <c r="D107" s="53">
        <f>(C107/C109)</f>
        <v>3.8999036076424916E-2</v>
      </c>
      <c r="E107" s="29"/>
      <c r="F107" s="29"/>
      <c r="G107" s="30"/>
    </row>
    <row r="108" spans="2:7" ht="11.25" customHeight="1" x14ac:dyDescent="0.25">
      <c r="B108" s="52" t="s">
        <v>43</v>
      </c>
      <c r="C108" s="27">
        <f>+G87</f>
        <v>122103.14</v>
      </c>
      <c r="D108" s="53">
        <f>(C108/C109)</f>
        <v>4.7619047619047616E-2</v>
      </c>
      <c r="E108" s="29"/>
      <c r="F108" s="29"/>
      <c r="G108" s="30"/>
    </row>
    <row r="109" spans="2:7" ht="11.25" customHeight="1" thickBot="1" x14ac:dyDescent="0.3">
      <c r="B109" s="54" t="s">
        <v>44</v>
      </c>
      <c r="C109" s="55">
        <f>SUM(C103:C108)</f>
        <v>2564165.94</v>
      </c>
      <c r="D109" s="56">
        <f>SUM(D103:D108)</f>
        <v>1.0000000000000002</v>
      </c>
      <c r="E109" s="29"/>
      <c r="F109" s="29"/>
      <c r="G109" s="30"/>
    </row>
    <row r="110" spans="2:7" ht="11.25" customHeight="1" x14ac:dyDescent="0.25">
      <c r="B110" s="48"/>
      <c r="C110" s="35"/>
      <c r="D110" s="35"/>
      <c r="E110" s="35"/>
      <c r="F110" s="35"/>
      <c r="G110" s="30"/>
    </row>
    <row r="111" spans="2:7" ht="11.25" customHeight="1" x14ac:dyDescent="0.25">
      <c r="B111" s="49"/>
      <c r="C111" s="35"/>
      <c r="D111" s="35"/>
      <c r="E111" s="35"/>
      <c r="F111" s="35"/>
      <c r="G111" s="30"/>
    </row>
    <row r="112" spans="2:7" ht="11.25" customHeight="1" thickBot="1" x14ac:dyDescent="0.3">
      <c r="B112" s="61"/>
      <c r="C112" s="62" t="s">
        <v>59</v>
      </c>
      <c r="D112" s="63"/>
      <c r="E112" s="64"/>
      <c r="F112" s="28"/>
      <c r="G112" s="30"/>
    </row>
    <row r="113" spans="2:7" ht="11.25" customHeight="1" x14ac:dyDescent="0.25">
      <c r="B113" s="65" t="s">
        <v>49</v>
      </c>
      <c r="C113" s="100">
        <v>10000</v>
      </c>
      <c r="D113" s="100">
        <v>12000</v>
      </c>
      <c r="E113" s="101">
        <v>14000</v>
      </c>
      <c r="F113" s="60"/>
      <c r="G113" s="31"/>
    </row>
    <row r="114" spans="2:7" ht="11.25" customHeight="1" thickBot="1" x14ac:dyDescent="0.3">
      <c r="B114" s="54" t="s">
        <v>60</v>
      </c>
      <c r="C114" s="71">
        <f>(G88/C113)</f>
        <v>256.41659399999998</v>
      </c>
      <c r="D114" s="71">
        <f>(G88/D113)</f>
        <v>213.68049500000001</v>
      </c>
      <c r="E114" s="72">
        <f>(G88/E113)</f>
        <v>183.15470999999999</v>
      </c>
      <c r="F114" s="60"/>
      <c r="G114" s="31"/>
    </row>
    <row r="115" spans="2:7" ht="11.25" customHeight="1" x14ac:dyDescent="0.25">
      <c r="B115" s="59" t="s">
        <v>45</v>
      </c>
      <c r="C115" s="32"/>
      <c r="D115" s="32"/>
      <c r="E115" s="32"/>
      <c r="F115" s="32"/>
      <c r="G115" s="32"/>
    </row>
  </sheetData>
  <mergeCells count="9">
    <mergeCell ref="B101:C101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UVA VINIFERA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2023-02-14T15:13:47Z</dcterms:modified>
</cp:coreProperties>
</file>