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E 2023\"/>
    </mc:Choice>
  </mc:AlternateContent>
  <bookViews>
    <workbookView xWindow="0" yWindow="0" windowWidth="28800" windowHeight="12435"/>
  </bookViews>
  <sheets>
    <sheet name="ZAPALLO CAMOTE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2" l="1"/>
  <c r="G40" i="2"/>
  <c r="G34" i="2"/>
  <c r="G71" i="2" l="1"/>
  <c r="G70" i="2"/>
  <c r="G72" i="2" s="1"/>
  <c r="G64" i="2" l="1"/>
  <c r="G61" i="2" l="1"/>
  <c r="D101" i="2" l="1"/>
  <c r="C95" i="2"/>
  <c r="G59" i="2"/>
  <c r="G38" i="2"/>
  <c r="G39" i="2"/>
  <c r="G65" i="2"/>
  <c r="G63" i="2"/>
  <c r="G60" i="2"/>
  <c r="G57" i="2"/>
  <c r="G56" i="2"/>
  <c r="G55" i="2"/>
  <c r="G54" i="2"/>
  <c r="G52" i="2"/>
  <c r="G47" i="2"/>
  <c r="G46" i="2"/>
  <c r="G45" i="2"/>
  <c r="G4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12" i="2"/>
  <c r="G77" i="2" s="1"/>
  <c r="G48" i="2" l="1"/>
  <c r="C94" i="2"/>
  <c r="C91" i="2"/>
  <c r="C92" i="2"/>
  <c r="C93" i="2"/>
  <c r="G74" i="2" l="1"/>
  <c r="G75" i="2" s="1"/>
  <c r="C96" i="2" s="1"/>
  <c r="C97" i="2" s="1"/>
  <c r="D91" i="2" l="1"/>
  <c r="D92" i="2"/>
  <c r="G76" i="2"/>
  <c r="D95" i="2"/>
  <c r="D93" i="2"/>
  <c r="D94" i="2"/>
  <c r="D96" i="2"/>
  <c r="E102" i="2" l="1"/>
  <c r="C102" i="2"/>
  <c r="G78" i="2"/>
  <c r="D102" i="2"/>
  <c r="D97" i="2"/>
</calcChain>
</file>

<file path=xl/sharedStrings.xml><?xml version="1.0" encoding="utf-8"?>
<sst xmlns="http://schemas.openxmlformats.org/spreadsheetml/2006/main" count="195" uniqueCount="127">
  <si>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</si>
  <si>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</si>
  <si>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</si>
  <si>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</si>
  <si>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</si>
  <si>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</si>
  <si>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</si>
  <si>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</si>
  <si>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</si>
  <si>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</si>
  <si>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</si>
  <si>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</si>
  <si>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</si>
  <si>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</si>
  <si>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</si>
  <si>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</si>
  <si>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</si>
  <si>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</si>
  <si>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</si>
  <si>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</si>
  <si>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</si>
  <si>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</si>
  <si>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</si>
  <si>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</si>
  <si>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</si>
  <si>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</si>
  <si>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</si>
  <si>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</si>
  <si>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</si>
  <si>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</si>
  <si>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</si>
  <si>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</si>
  <si>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</si>
  <si>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</si>
  <si>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</si>
  <si>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</si>
  <si>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</si>
  <si>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</si>
  <si>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</si>
  <si>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</si>
  <si>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</si>
  <si>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</si>
  <si>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</si>
  <si>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</si>
  <si>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</si>
  <si>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</si>
  <si>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</si>
  <si>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</si>
  <si>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</si>
  <si>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</si>
  <si>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</si>
  <si>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</si>
  <si>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</si>
  <si>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</si>
  <si>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</si>
  <si>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</si>
  <si>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</si>
  <si>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</si>
  <si>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MERCADO INTERNO</t>
  </si>
  <si>
    <t>Dic-Mar</t>
  </si>
  <si>
    <t>Sep-Oct</t>
  </si>
  <si>
    <t>Acequiadura</t>
  </si>
  <si>
    <t xml:space="preserve"> </t>
  </si>
  <si>
    <t>FERTILIZANTE</t>
  </si>
  <si>
    <t>Urea</t>
  </si>
  <si>
    <t>FUNGICIDA</t>
  </si>
  <si>
    <t>INSECTICIDA</t>
  </si>
  <si>
    <t>SEQUIA</t>
  </si>
  <si>
    <t>Paleo acequia</t>
  </si>
  <si>
    <t>Riego pre-transplante/siembra</t>
  </si>
  <si>
    <t>Transplante/siembra</t>
  </si>
  <si>
    <t>Riegos (4)</t>
  </si>
  <si>
    <t>Dic-Ene</t>
  </si>
  <si>
    <t>Aplicación fertilizante</t>
  </si>
  <si>
    <t>Limpia manual</t>
  </si>
  <si>
    <t>Aplicación pesticidas</t>
  </si>
  <si>
    <t>Oct -Nov</t>
  </si>
  <si>
    <t>Oct - Dic</t>
  </si>
  <si>
    <t>Riegos (3)</t>
  </si>
  <si>
    <t>Corta y carga</t>
  </si>
  <si>
    <t>Dic-Feb</t>
  </si>
  <si>
    <t>Embalage y carga</t>
  </si>
  <si>
    <t>Aradura</t>
  </si>
  <si>
    <t>Rastraje</t>
  </si>
  <si>
    <t>Melgadura</t>
  </si>
  <si>
    <t>PLANTINES</t>
  </si>
  <si>
    <t>u</t>
  </si>
  <si>
    <t>kg</t>
  </si>
  <si>
    <t>Superfosfato triple</t>
  </si>
  <si>
    <t>Muriato de potasio</t>
  </si>
  <si>
    <t>Nitrato de potasio</t>
  </si>
  <si>
    <t>Asufre ventilado</t>
  </si>
  <si>
    <t>Karate Zeon</t>
  </si>
  <si>
    <t>Oct-DIc</t>
  </si>
  <si>
    <t>Actara 25 WG</t>
  </si>
  <si>
    <t>Lt</t>
  </si>
  <si>
    <t>RENDIMIENTO (Unidades/ha)</t>
  </si>
  <si>
    <t>PRECIO ESPERADO ($/Unidades)</t>
  </si>
  <si>
    <t>Sept</t>
  </si>
  <si>
    <t>Oct</t>
  </si>
  <si>
    <t>Ago</t>
  </si>
  <si>
    <t>Feb</t>
  </si>
  <si>
    <t>Camote</t>
  </si>
  <si>
    <t>O"higgins</t>
  </si>
  <si>
    <t>Rengo</t>
  </si>
  <si>
    <t>Quinta de Tilcoco</t>
  </si>
  <si>
    <t xml:space="preserve">Aporca </t>
  </si>
  <si>
    <t>Época(Mes)</t>
  </si>
  <si>
    <t>Nov</t>
  </si>
  <si>
    <t>Dic</t>
  </si>
  <si>
    <t>JA/JH</t>
  </si>
  <si>
    <t>May.</t>
  </si>
  <si>
    <t>Jul-Agost</t>
  </si>
  <si>
    <t>Aliette 50 wp</t>
  </si>
  <si>
    <t>Polyben 50 wp</t>
  </si>
  <si>
    <t>ESCENARIOS COSTO UNITARIO  ($/unidades) kg</t>
  </si>
  <si>
    <t>Rendimiento  (Unidades/hà) kg</t>
  </si>
  <si>
    <t>Costo unitario ($/ Unidades) kg (*)</t>
  </si>
  <si>
    <t>Vertimec 018 ec</t>
  </si>
  <si>
    <t xml:space="preserve">Aplicación pesticidas </t>
  </si>
  <si>
    <t>Flete</t>
  </si>
  <si>
    <t>c/u</t>
  </si>
  <si>
    <t>Otros gastos de venta</t>
  </si>
  <si>
    <t>global</t>
  </si>
  <si>
    <t>Diciembre-enero</t>
  </si>
  <si>
    <t>ZAPALLO CAMOTE</t>
  </si>
  <si>
    <t>3. Precio esperado por ventas corresponde a precio colocado en el domicilio del comprador (incluye Ingreso a Feria)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</si>
</sst>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rgb="FF000000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15" fillId="0" borderId="18"/>
    <xf numFmtId="9" fontId="17" fillId="0" borderId="18"/>
  </cellStyleXfs>
  <cellXfs count="13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3" fontId="2" fillId="2" borderId="12" xfId="0" applyNumberFormat="1" applyFont="1" applyFill="1" applyBorder="1" applyAlignment="1"/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6" xfId="0" applyFont="1" applyFill="1" applyBorder="1" applyAlignment="1"/>
    <xf numFmtId="0" fontId="2" fillId="2" borderId="17" xfId="0" applyFont="1" applyFill="1" applyBorder="1" applyAlignment="1"/>
    <xf numFmtId="3" fontId="2" fillId="2" borderId="17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11" fillId="6" borderId="18" xfId="0" applyFont="1" applyFill="1" applyBorder="1" applyAlignment="1"/>
    <xf numFmtId="3" fontId="9" fillId="2" borderId="6" xfId="0" applyNumberFormat="1" applyFont="1" applyFill="1" applyBorder="1" applyAlignment="1">
      <alignment vertical="center"/>
    </xf>
    <xf numFmtId="165" fontId="9" fillId="2" borderId="6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0" fontId="11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49" fontId="9" fillId="7" borderId="29" xfId="0" applyNumberFormat="1" applyFont="1" applyFill="1" applyBorder="1" applyAlignment="1">
      <alignment vertical="center"/>
    </xf>
    <xf numFmtId="49" fontId="9" fillId="2" borderId="31" xfId="0" applyNumberFormat="1" applyFont="1" applyFill="1" applyBorder="1" applyAlignment="1">
      <alignment vertical="center"/>
    </xf>
    <xf numFmtId="9" fontId="11" fillId="2" borderId="32" xfId="0" applyNumberFormat="1" applyFont="1" applyFill="1" applyBorder="1" applyAlignment="1"/>
    <xf numFmtId="49" fontId="9" fillId="7" borderId="33" xfId="0" applyNumberFormat="1" applyFont="1" applyFill="1" applyBorder="1" applyAlignment="1">
      <alignment vertical="center"/>
    </xf>
    <xf numFmtId="165" fontId="9" fillId="7" borderId="34" xfId="0" applyNumberFormat="1" applyFont="1" applyFill="1" applyBorder="1" applyAlignment="1">
      <alignment vertical="center"/>
    </xf>
    <xf numFmtId="9" fontId="9" fillId="7" borderId="35" xfId="0" applyNumberFormat="1" applyFont="1" applyFill="1" applyBorder="1" applyAlignment="1">
      <alignment vertical="center"/>
    </xf>
    <xf numFmtId="0" fontId="11" fillId="8" borderId="38" xfId="0" applyFont="1" applyFill="1" applyBorder="1" applyAlignment="1"/>
    <xf numFmtId="0" fontId="11" fillId="2" borderId="18" xfId="0" applyFont="1" applyFill="1" applyBorder="1" applyAlignment="1">
      <alignment vertical="center"/>
    </xf>
    <xf numFmtId="49" fontId="11" fillId="2" borderId="18" xfId="0" applyNumberFormat="1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vertical="center"/>
    </xf>
    <xf numFmtId="0" fontId="11" fillId="2" borderId="40" xfId="0" applyFont="1" applyFill="1" applyBorder="1" applyAlignment="1"/>
    <xf numFmtId="0" fontId="11" fillId="2" borderId="41" xfId="0" applyFont="1" applyFill="1" applyBorder="1" applyAlignment="1"/>
    <xf numFmtId="49" fontId="11" fillId="2" borderId="42" xfId="0" applyNumberFormat="1" applyFont="1" applyFill="1" applyBorder="1" applyAlignment="1">
      <alignment vertical="center"/>
    </xf>
    <xf numFmtId="0" fontId="11" fillId="2" borderId="43" xfId="0" applyFont="1" applyFill="1" applyBorder="1" applyAlignment="1"/>
    <xf numFmtId="49" fontId="11" fillId="2" borderId="44" xfId="0" applyNumberFormat="1" applyFont="1" applyFill="1" applyBorder="1" applyAlignment="1">
      <alignment vertical="center"/>
    </xf>
    <xf numFmtId="0" fontId="11" fillId="2" borderId="45" xfId="0" applyFont="1" applyFill="1" applyBorder="1" applyAlignment="1"/>
    <xf numFmtId="0" fontId="11" fillId="2" borderId="46" xfId="0" applyFont="1" applyFill="1" applyBorder="1" applyAlignment="1"/>
    <xf numFmtId="0" fontId="9" fillId="6" borderId="18" xfId="0" applyFont="1" applyFill="1" applyBorder="1" applyAlignment="1">
      <alignment vertical="center"/>
    </xf>
    <xf numFmtId="49" fontId="9" fillId="7" borderId="47" xfId="0" applyNumberFormat="1" applyFont="1" applyFill="1" applyBorder="1" applyAlignment="1">
      <alignment vertical="center"/>
    </xf>
    <xf numFmtId="165" fontId="9" fillId="7" borderId="35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7" xfId="0" applyNumberFormat="1" applyFont="1" applyFill="1" applyBorder="1" applyAlignment="1">
      <alignment horizontal="right"/>
    </xf>
    <xf numFmtId="3" fontId="2" fillId="2" borderId="21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3" fillId="2" borderId="18" xfId="0" applyNumberFormat="1" applyFont="1" applyFill="1" applyBorder="1" applyAlignment="1">
      <alignment horizontal="right" vertical="center"/>
    </xf>
    <xf numFmtId="0" fontId="11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9" fillId="7" borderId="48" xfId="0" applyNumberFormat="1" applyFont="1" applyFill="1" applyBorder="1" applyAlignment="1">
      <alignment vertical="center"/>
    </xf>
    <xf numFmtId="49" fontId="9" fillId="7" borderId="19" xfId="0" applyNumberFormat="1" applyFont="1" applyFill="1" applyBorder="1" applyAlignment="1">
      <alignment horizontal="center" vertical="center"/>
    </xf>
    <xf numFmtId="49" fontId="11" fillId="7" borderId="30" xfId="0" applyNumberFormat="1" applyFont="1" applyFill="1" applyBorder="1" applyAlignment="1">
      <alignment horizontal="center"/>
    </xf>
    <xf numFmtId="49" fontId="18" fillId="5" borderId="14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14" fillId="8" borderId="36" xfId="0" applyNumberFormat="1" applyFont="1" applyFill="1" applyBorder="1" applyAlignment="1">
      <alignment vertical="center"/>
    </xf>
    <xf numFmtId="0" fontId="9" fillId="8" borderId="37" xfId="0" applyFont="1" applyFill="1" applyBorder="1" applyAlignment="1">
      <alignment vertical="center"/>
    </xf>
    <xf numFmtId="49" fontId="14" fillId="8" borderId="49" xfId="0" applyNumberFormat="1" applyFont="1" applyFill="1" applyBorder="1" applyAlignment="1">
      <alignment horizontal="center" vertical="center"/>
    </xf>
    <xf numFmtId="49" fontId="14" fillId="8" borderId="50" xfId="0" applyNumberFormat="1" applyFont="1" applyFill="1" applyBorder="1" applyAlignment="1">
      <alignment horizontal="center" vertical="center"/>
    </xf>
    <xf numFmtId="49" fontId="14" fillId="8" borderId="51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164" fontId="1" fillId="9" borderId="52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3" fontId="5" fillId="3" borderId="14" xfId="0" applyNumberFormat="1" applyFont="1" applyFill="1" applyBorder="1" applyAlignment="1">
      <alignment vertical="center"/>
    </xf>
    <xf numFmtId="49" fontId="19" fillId="5" borderId="14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9" fillId="3" borderId="14" xfId="0" applyNumberFormat="1" applyFont="1" applyFill="1" applyBorder="1" applyAlignment="1">
      <alignment horizontal="center" vertical="center"/>
    </xf>
    <xf numFmtId="49" fontId="19" fillId="3" borderId="14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horizontal="right" vertical="center"/>
    </xf>
    <xf numFmtId="0" fontId="0" fillId="0" borderId="0" xfId="0" applyNumberFormat="1"/>
    <xf numFmtId="0" fontId="0" fillId="0" borderId="0" xfId="0"/>
    <xf numFmtId="0" fontId="16" fillId="2" borderId="14" xfId="0" applyFont="1" applyFill="1" applyBorder="1" applyAlignment="1">
      <alignment vertical="center"/>
    </xf>
    <xf numFmtId="49" fontId="19" fillId="3" borderId="5" xfId="0" applyNumberFormat="1" applyFont="1" applyFill="1" applyBorder="1" applyAlignment="1">
      <alignment vertical="center" wrapText="1"/>
    </xf>
    <xf numFmtId="0" fontId="3" fillId="10" borderId="53" xfId="0" applyFont="1" applyFill="1" applyBorder="1" applyAlignment="1">
      <alignment horizontal="right"/>
    </xf>
    <xf numFmtId="0" fontId="3" fillId="2" borderId="7" xfId="0" applyFont="1" applyFill="1" applyBorder="1"/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3" fontId="3" fillId="0" borderId="53" xfId="0" applyNumberFormat="1" applyFont="1" applyFill="1" applyBorder="1" applyAlignment="1">
      <alignment horizontal="right"/>
    </xf>
    <xf numFmtId="0" fontId="3" fillId="10" borderId="53" xfId="0" applyFont="1" applyFill="1" applyBorder="1" applyAlignment="1">
      <alignment horizontal="right" vertical="center" wrapText="1"/>
    </xf>
    <xf numFmtId="17" fontId="3" fillId="0" borderId="53" xfId="0" applyNumberFormat="1" applyFont="1" applyFill="1" applyBorder="1" applyAlignment="1">
      <alignment horizontal="right" vertical="center"/>
    </xf>
    <xf numFmtId="0" fontId="3" fillId="10" borderId="53" xfId="0" applyFont="1" applyFill="1" applyBorder="1" applyAlignment="1">
      <alignment horizontal="right" vertical="center"/>
    </xf>
    <xf numFmtId="3" fontId="3" fillId="0" borderId="53" xfId="0" applyNumberFormat="1" applyFont="1" applyFill="1" applyBorder="1" applyAlignment="1">
      <alignment horizontal="right" vertical="center"/>
    </xf>
    <xf numFmtId="49" fontId="3" fillId="2" borderId="54" xfId="0" applyNumberFormat="1" applyFont="1" applyFill="1" applyBorder="1" applyAlignment="1">
      <alignment horizontal="left"/>
    </xf>
    <xf numFmtId="49" fontId="3" fillId="2" borderId="55" xfId="0" applyNumberFormat="1" applyFont="1" applyFill="1" applyBorder="1" applyAlignment="1">
      <alignment horizontal="left"/>
    </xf>
    <xf numFmtId="3" fontId="3" fillId="0" borderId="53" xfId="0" applyNumberFormat="1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17" fontId="3" fillId="0" borderId="53" xfId="0" applyNumberFormat="1" applyFont="1" applyBorder="1" applyAlignment="1">
      <alignment horizontal="right" vertical="center"/>
    </xf>
    <xf numFmtId="17" fontId="3" fillId="10" borderId="53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/>
    <xf numFmtId="0" fontId="3" fillId="2" borderId="6" xfId="0" applyFont="1" applyFill="1" applyBorder="1"/>
    <xf numFmtId="0" fontId="3" fillId="0" borderId="53" xfId="0" applyFont="1" applyBorder="1" applyAlignment="1">
      <alignment horizontal="right" vertical="center" wrapText="1"/>
    </xf>
    <xf numFmtId="0" fontId="3" fillId="11" borderId="14" xfId="0" applyFont="1" applyFill="1" applyBorder="1" applyAlignment="1">
      <alignment horizontal="center" vertical="center"/>
    </xf>
    <xf numFmtId="3" fontId="3" fillId="11" borderId="14" xfId="0" applyNumberFormat="1" applyFont="1" applyFill="1" applyBorder="1" applyAlignment="1">
      <alignment vertical="center"/>
    </xf>
    <xf numFmtId="3" fontId="3" fillId="11" borderId="14" xfId="0" applyNumberFormat="1" applyFont="1" applyFill="1" applyBorder="1" applyAlignment="1">
      <alignment horizontal="right" vertical="center"/>
    </xf>
    <xf numFmtId="3" fontId="9" fillId="7" borderId="56" xfId="0" applyNumberFormat="1" applyFont="1" applyFill="1" applyBorder="1" applyAlignment="1">
      <alignment vertical="center"/>
    </xf>
  </cellXfs>
  <cellStyles count="3">
    <cellStyle name="Normal" xfId="0" builtinId="0"/>
    <cellStyle name="Normal 2" xfId="1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topLeftCell="B1" zoomScale="112" zoomScaleNormal="112" workbookViewId="0">
      <selection activeCell="D12" sqref="D12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80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69"/>
    </row>
    <row r="2" spans="1:255" ht="15" customHeight="1" x14ac:dyDescent="0.25">
      <c r="A2" s="2"/>
      <c r="B2" s="2"/>
      <c r="C2" s="2"/>
      <c r="D2" s="2"/>
      <c r="E2" s="2"/>
      <c r="F2" s="2"/>
      <c r="G2" s="69"/>
    </row>
    <row r="3" spans="1:255" ht="15" customHeight="1" x14ac:dyDescent="0.25">
      <c r="A3" s="2"/>
      <c r="B3" s="2"/>
      <c r="C3" s="2"/>
      <c r="D3" s="2"/>
      <c r="E3" s="2"/>
      <c r="F3" s="2"/>
      <c r="G3" s="69"/>
    </row>
    <row r="4" spans="1:255" ht="15" customHeight="1" x14ac:dyDescent="0.25">
      <c r="A4" s="2"/>
      <c r="B4" s="2"/>
      <c r="C4" s="2"/>
      <c r="D4" s="2"/>
      <c r="E4" s="2"/>
      <c r="F4" s="2"/>
      <c r="G4" s="69"/>
    </row>
    <row r="5" spans="1:255" ht="15" customHeight="1" x14ac:dyDescent="0.25">
      <c r="A5" s="2"/>
      <c r="B5" s="2"/>
      <c r="C5" s="2"/>
      <c r="D5" s="2"/>
      <c r="E5" s="2"/>
      <c r="F5" s="2"/>
      <c r="G5" s="69"/>
    </row>
    <row r="6" spans="1:255" ht="15" customHeight="1" x14ac:dyDescent="0.25">
      <c r="A6" s="2"/>
      <c r="B6" s="2"/>
      <c r="C6" s="2"/>
      <c r="D6" s="2"/>
      <c r="E6" s="2"/>
      <c r="F6" s="2"/>
      <c r="G6" s="69"/>
    </row>
    <row r="7" spans="1:255" ht="15" customHeight="1" x14ac:dyDescent="0.25">
      <c r="A7" s="2"/>
      <c r="B7" s="2"/>
      <c r="C7" s="2"/>
      <c r="D7" s="2"/>
      <c r="E7" s="2"/>
      <c r="F7" s="2"/>
      <c r="G7" s="69"/>
    </row>
    <row r="8" spans="1:255" ht="15" customHeight="1" x14ac:dyDescent="0.25">
      <c r="A8" s="2"/>
      <c r="B8" s="3"/>
      <c r="C8" s="4"/>
      <c r="D8" s="2"/>
      <c r="E8" s="4"/>
      <c r="F8" s="4"/>
      <c r="G8" s="70"/>
    </row>
    <row r="9" spans="1:255" s="110" customFormat="1" ht="12" customHeight="1" x14ac:dyDescent="0.25">
      <c r="A9" s="104"/>
      <c r="B9" s="112" t="s">
        <v>0</v>
      </c>
      <c r="C9" s="113" t="s">
        <v>125</v>
      </c>
      <c r="D9" s="114"/>
      <c r="E9" s="115" t="s">
        <v>96</v>
      </c>
      <c r="F9" s="116"/>
      <c r="G9" s="117">
        <v>25000</v>
      </c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</row>
    <row r="10" spans="1:255" s="110" customFormat="1" ht="25.5" customHeight="1" x14ac:dyDescent="0.25">
      <c r="A10" s="104"/>
      <c r="B10" s="6" t="s">
        <v>1</v>
      </c>
      <c r="C10" s="118" t="s">
        <v>102</v>
      </c>
      <c r="D10" s="114"/>
      <c r="E10" s="92" t="s">
        <v>2</v>
      </c>
      <c r="F10" s="93"/>
      <c r="G10" s="119" t="s">
        <v>59</v>
      </c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</row>
    <row r="11" spans="1:255" s="110" customFormat="1" ht="18" customHeight="1" x14ac:dyDescent="0.25">
      <c r="A11" s="104"/>
      <c r="B11" s="6" t="s">
        <v>3</v>
      </c>
      <c r="C11" s="120" t="s">
        <v>57</v>
      </c>
      <c r="D11" s="114"/>
      <c r="E11" s="92" t="s">
        <v>97</v>
      </c>
      <c r="F11" s="93"/>
      <c r="G11" s="121">
        <v>300</v>
      </c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</row>
    <row r="12" spans="1:255" s="110" customFormat="1" ht="11.25" customHeight="1" x14ac:dyDescent="0.25">
      <c r="A12" s="104"/>
      <c r="B12" s="6" t="s">
        <v>4</v>
      </c>
      <c r="C12" s="120" t="s">
        <v>103</v>
      </c>
      <c r="D12" s="114"/>
      <c r="E12" s="122" t="s">
        <v>5</v>
      </c>
      <c r="F12" s="123"/>
      <c r="G12" s="124">
        <f>G9*G11</f>
        <v>7500000</v>
      </c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</row>
    <row r="13" spans="1:255" s="110" customFormat="1" ht="11.25" customHeight="1" x14ac:dyDescent="0.25">
      <c r="A13" s="104"/>
      <c r="B13" s="6" t="s">
        <v>6</v>
      </c>
      <c r="C13" s="120" t="s">
        <v>104</v>
      </c>
      <c r="D13" s="114"/>
      <c r="E13" s="92" t="s">
        <v>7</v>
      </c>
      <c r="F13" s="93"/>
      <c r="G13" s="125" t="s">
        <v>58</v>
      </c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  <c r="IR13" s="109"/>
      <c r="IS13" s="109"/>
      <c r="IT13" s="109"/>
      <c r="IU13" s="109"/>
    </row>
    <row r="14" spans="1:255" s="110" customFormat="1" ht="15" x14ac:dyDescent="0.25">
      <c r="A14" s="104"/>
      <c r="B14" s="6" t="s">
        <v>8</v>
      </c>
      <c r="C14" s="118" t="s">
        <v>105</v>
      </c>
      <c r="D14" s="114"/>
      <c r="E14" s="92" t="s">
        <v>9</v>
      </c>
      <c r="F14" s="93"/>
      <c r="G14" s="126" t="s">
        <v>59</v>
      </c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</row>
    <row r="15" spans="1:255" s="110" customFormat="1" ht="25.5" customHeight="1" x14ac:dyDescent="0.25">
      <c r="A15" s="104"/>
      <c r="B15" s="6" t="s">
        <v>10</v>
      </c>
      <c r="C15" s="127">
        <v>44927</v>
      </c>
      <c r="D15" s="114"/>
      <c r="E15" s="128" t="s">
        <v>11</v>
      </c>
      <c r="F15" s="129"/>
      <c r="G15" s="130" t="s">
        <v>67</v>
      </c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  <c r="IR15" s="109"/>
      <c r="IS15" s="109"/>
      <c r="IT15" s="109"/>
      <c r="IU15" s="109"/>
    </row>
    <row r="16" spans="1:255" ht="12" customHeight="1" x14ac:dyDescent="0.25">
      <c r="A16" s="2"/>
      <c r="B16" s="7"/>
      <c r="C16" s="8"/>
      <c r="D16" s="9"/>
      <c r="E16" s="10"/>
      <c r="F16" s="10"/>
      <c r="G16" s="71"/>
    </row>
    <row r="17" spans="1:255" ht="12" customHeight="1" x14ac:dyDescent="0.25">
      <c r="A17" s="11"/>
      <c r="B17" s="85" t="s">
        <v>12</v>
      </c>
      <c r="C17" s="86"/>
      <c r="D17" s="86"/>
      <c r="E17" s="86"/>
      <c r="F17" s="86"/>
      <c r="G17" s="86"/>
    </row>
    <row r="18" spans="1:255" ht="12" customHeight="1" x14ac:dyDescent="0.25">
      <c r="A18" s="2"/>
      <c r="B18" s="12"/>
      <c r="C18" s="13"/>
      <c r="D18" s="13"/>
      <c r="E18" s="13"/>
      <c r="F18" s="14"/>
      <c r="G18" s="72"/>
    </row>
    <row r="19" spans="1:255" s="1" customFormat="1" ht="12" customHeight="1" x14ac:dyDescent="0.25">
      <c r="A19" s="5"/>
      <c r="B19" s="84" t="s">
        <v>13</v>
      </c>
      <c r="C19" s="16"/>
      <c r="D19" s="17"/>
      <c r="E19" s="17"/>
      <c r="F19" s="18"/>
      <c r="G19" s="74"/>
    </row>
    <row r="20" spans="1:255" s="1" customFormat="1" ht="24" customHeight="1" x14ac:dyDescent="0.25">
      <c r="A20" s="5"/>
      <c r="B20" s="22" t="s">
        <v>14</v>
      </c>
      <c r="C20" s="22" t="s">
        <v>15</v>
      </c>
      <c r="D20" s="22" t="s">
        <v>16</v>
      </c>
      <c r="E20" s="22" t="s">
        <v>17</v>
      </c>
      <c r="F20" s="23" t="s">
        <v>18</v>
      </c>
      <c r="G20" s="22" t="s">
        <v>19</v>
      </c>
    </row>
    <row r="21" spans="1:255" s="110" customFormat="1" ht="12" customHeight="1" x14ac:dyDescent="0.25">
      <c r="A21" s="104"/>
      <c r="B21" s="105" t="s">
        <v>68</v>
      </c>
      <c r="C21" s="106" t="s">
        <v>20</v>
      </c>
      <c r="D21" s="106">
        <v>1</v>
      </c>
      <c r="E21" s="106" t="s">
        <v>100</v>
      </c>
      <c r="F21" s="107">
        <v>30000</v>
      </c>
      <c r="G21" s="108">
        <f>D21*F21</f>
        <v>30000</v>
      </c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9"/>
      <c r="HK21" s="109"/>
      <c r="HL21" s="109"/>
      <c r="HM21" s="109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109"/>
      <c r="HY21" s="109"/>
      <c r="HZ21" s="109"/>
      <c r="IA21" s="109"/>
      <c r="IB21" s="109"/>
      <c r="IC21" s="109"/>
      <c r="ID21" s="109"/>
      <c r="IE21" s="109"/>
      <c r="IF21" s="109"/>
      <c r="IG21" s="109"/>
      <c r="IH21" s="109"/>
      <c r="II21" s="109"/>
      <c r="IJ21" s="109"/>
      <c r="IK21" s="109"/>
      <c r="IL21" s="109"/>
      <c r="IM21" s="109"/>
      <c r="IN21" s="109"/>
      <c r="IO21" s="109"/>
      <c r="IP21" s="109"/>
      <c r="IQ21" s="109"/>
      <c r="IR21" s="109"/>
      <c r="IS21" s="109"/>
      <c r="IT21" s="109"/>
      <c r="IU21" s="109"/>
    </row>
    <row r="22" spans="1:255" s="110" customFormat="1" ht="12" customHeight="1" x14ac:dyDescent="0.25">
      <c r="A22" s="104"/>
      <c r="B22" s="105" t="s">
        <v>69</v>
      </c>
      <c r="C22" s="106" t="s">
        <v>20</v>
      </c>
      <c r="D22" s="106">
        <v>2</v>
      </c>
      <c r="E22" s="106" t="s">
        <v>98</v>
      </c>
      <c r="F22" s="107">
        <v>30000</v>
      </c>
      <c r="G22" s="108">
        <f t="shared" ref="G22:G33" si="0">D22*F22</f>
        <v>60000</v>
      </c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9"/>
      <c r="HK22" s="109"/>
      <c r="HL22" s="109"/>
      <c r="HM22" s="109"/>
      <c r="HN22" s="109"/>
      <c r="HO22" s="109"/>
      <c r="HP22" s="109"/>
      <c r="HQ22" s="109"/>
      <c r="HR22" s="109"/>
      <c r="HS22" s="109"/>
      <c r="HT22" s="109"/>
      <c r="HU22" s="109"/>
      <c r="HV22" s="109"/>
      <c r="HW22" s="109"/>
      <c r="HX22" s="109"/>
      <c r="HY22" s="109"/>
      <c r="HZ22" s="109"/>
      <c r="IA22" s="109"/>
      <c r="IB22" s="109"/>
      <c r="IC22" s="109"/>
      <c r="ID22" s="109"/>
      <c r="IE22" s="109"/>
      <c r="IF22" s="109"/>
      <c r="IG22" s="109"/>
      <c r="IH22" s="109"/>
      <c r="II22" s="109"/>
      <c r="IJ22" s="109"/>
      <c r="IK22" s="109"/>
      <c r="IL22" s="109"/>
      <c r="IM22" s="109"/>
      <c r="IN22" s="109"/>
      <c r="IO22" s="109"/>
      <c r="IP22" s="109"/>
      <c r="IQ22" s="109"/>
      <c r="IR22" s="109"/>
      <c r="IS22" s="109"/>
      <c r="IT22" s="109"/>
      <c r="IU22" s="109"/>
    </row>
    <row r="23" spans="1:255" s="110" customFormat="1" ht="12" customHeight="1" x14ac:dyDescent="0.25">
      <c r="A23" s="104"/>
      <c r="B23" s="105" t="s">
        <v>70</v>
      </c>
      <c r="C23" s="106" t="s">
        <v>20</v>
      </c>
      <c r="D23" s="106">
        <v>8.5</v>
      </c>
      <c r="E23" s="106" t="s">
        <v>112</v>
      </c>
      <c r="F23" s="107">
        <v>30000</v>
      </c>
      <c r="G23" s="108">
        <f t="shared" si="0"/>
        <v>255000</v>
      </c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  <c r="FF23" s="109"/>
      <c r="FG23" s="109"/>
      <c r="FH23" s="109"/>
      <c r="FI23" s="109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109"/>
      <c r="FU23" s="109"/>
      <c r="FV23" s="109"/>
      <c r="FW23" s="109"/>
      <c r="FX23" s="109"/>
      <c r="FY23" s="109"/>
      <c r="FZ23" s="109"/>
      <c r="GA23" s="109"/>
      <c r="GB23" s="109"/>
      <c r="GC23" s="109"/>
      <c r="GD23" s="109"/>
      <c r="GE23" s="109"/>
      <c r="GF23" s="109"/>
      <c r="GG23" s="109"/>
      <c r="GH23" s="109"/>
      <c r="GI23" s="109"/>
      <c r="GJ23" s="109"/>
      <c r="GK23" s="109"/>
      <c r="GL23" s="109"/>
      <c r="GM23" s="109"/>
      <c r="GN23" s="109"/>
      <c r="GO23" s="109"/>
      <c r="GP23" s="109"/>
      <c r="GQ23" s="109"/>
      <c r="GR23" s="109"/>
      <c r="GS23" s="109"/>
      <c r="GT23" s="109"/>
      <c r="GU23" s="109"/>
      <c r="GV23" s="109"/>
      <c r="GW23" s="109"/>
      <c r="GX23" s="109"/>
      <c r="GY23" s="109"/>
      <c r="GZ23" s="109"/>
      <c r="HA23" s="109"/>
      <c r="HB23" s="109"/>
      <c r="HC23" s="109"/>
      <c r="HD23" s="109"/>
      <c r="HE23" s="109"/>
      <c r="HF23" s="109"/>
      <c r="HG23" s="109"/>
      <c r="HH23" s="109"/>
      <c r="HI23" s="109"/>
      <c r="HJ23" s="109"/>
      <c r="HK23" s="109"/>
      <c r="HL23" s="109"/>
      <c r="HM23" s="109"/>
      <c r="HN23" s="109"/>
      <c r="HO23" s="109"/>
      <c r="HP23" s="109"/>
      <c r="HQ23" s="109"/>
      <c r="HR23" s="109"/>
      <c r="HS23" s="109"/>
      <c r="HT23" s="109"/>
      <c r="HU23" s="109"/>
      <c r="HV23" s="109"/>
      <c r="HW23" s="109"/>
      <c r="HX23" s="109"/>
      <c r="HY23" s="109"/>
      <c r="HZ23" s="109"/>
      <c r="IA23" s="109"/>
      <c r="IB23" s="109"/>
      <c r="IC23" s="109"/>
      <c r="ID23" s="109"/>
      <c r="IE23" s="109"/>
      <c r="IF23" s="109"/>
      <c r="IG23" s="109"/>
      <c r="IH23" s="109"/>
      <c r="II23" s="109"/>
      <c r="IJ23" s="109"/>
      <c r="IK23" s="109"/>
      <c r="IL23" s="109"/>
      <c r="IM23" s="109"/>
      <c r="IN23" s="109"/>
      <c r="IO23" s="109"/>
      <c r="IP23" s="109"/>
      <c r="IQ23" s="109"/>
      <c r="IR23" s="109"/>
      <c r="IS23" s="109"/>
      <c r="IT23" s="109"/>
      <c r="IU23" s="109"/>
    </row>
    <row r="24" spans="1:255" s="110" customFormat="1" ht="12" customHeight="1" x14ac:dyDescent="0.25">
      <c r="A24" s="104"/>
      <c r="B24" s="105" t="s">
        <v>71</v>
      </c>
      <c r="C24" s="106" t="s">
        <v>20</v>
      </c>
      <c r="D24" s="106">
        <v>4</v>
      </c>
      <c r="E24" s="106" t="s">
        <v>72</v>
      </c>
      <c r="F24" s="107">
        <v>30000</v>
      </c>
      <c r="G24" s="108">
        <f t="shared" si="0"/>
        <v>120000</v>
      </c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09"/>
      <c r="DE24" s="109"/>
      <c r="DF24" s="109"/>
      <c r="DG24" s="109"/>
      <c r="DH24" s="109"/>
      <c r="DI24" s="109"/>
      <c r="DJ24" s="109"/>
      <c r="DK24" s="109"/>
      <c r="DL24" s="109"/>
      <c r="DM24" s="109"/>
      <c r="DN24" s="109"/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9"/>
      <c r="EA24" s="109"/>
      <c r="EB24" s="109"/>
      <c r="EC24" s="109"/>
      <c r="ED24" s="109"/>
      <c r="EE24" s="109"/>
      <c r="EF24" s="109"/>
      <c r="EG24" s="109"/>
      <c r="EH24" s="109"/>
      <c r="EI24" s="109"/>
      <c r="EJ24" s="109"/>
      <c r="EK24" s="109"/>
      <c r="EL24" s="109"/>
      <c r="EM24" s="109"/>
      <c r="EN24" s="109"/>
      <c r="EO24" s="109"/>
      <c r="EP24" s="109"/>
      <c r="EQ24" s="109"/>
      <c r="ER24" s="109"/>
      <c r="ES24" s="109"/>
      <c r="ET24" s="109"/>
      <c r="EU24" s="109"/>
      <c r="EV24" s="109"/>
      <c r="EW24" s="109"/>
      <c r="EX24" s="109"/>
      <c r="EY24" s="109"/>
      <c r="EZ24" s="109"/>
      <c r="FA24" s="109"/>
      <c r="FB24" s="109"/>
      <c r="FC24" s="109"/>
      <c r="FD24" s="109"/>
      <c r="FE24" s="109"/>
      <c r="FF24" s="109"/>
      <c r="FG24" s="109"/>
      <c r="FH24" s="109"/>
      <c r="FI24" s="109"/>
      <c r="FJ24" s="109"/>
      <c r="FK24" s="109"/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/>
      <c r="FZ24" s="109"/>
      <c r="GA24" s="109"/>
      <c r="GB24" s="109"/>
      <c r="GC24" s="109"/>
      <c r="GD24" s="109"/>
      <c r="GE24" s="109"/>
      <c r="GF24" s="109"/>
      <c r="GG24" s="109"/>
      <c r="GH24" s="109"/>
      <c r="GI24" s="109"/>
      <c r="GJ24" s="109"/>
      <c r="GK24" s="109"/>
      <c r="GL24" s="109"/>
      <c r="GM24" s="109"/>
      <c r="GN24" s="109"/>
      <c r="GO24" s="109"/>
      <c r="GP24" s="109"/>
      <c r="GQ24" s="109"/>
      <c r="GR24" s="109"/>
      <c r="GS24" s="109"/>
      <c r="GT24" s="109"/>
      <c r="GU24" s="109"/>
      <c r="GV24" s="109"/>
      <c r="GW24" s="109"/>
      <c r="GX24" s="109"/>
      <c r="GY24" s="109"/>
      <c r="GZ24" s="109"/>
      <c r="HA24" s="109"/>
      <c r="HB24" s="109"/>
      <c r="HC24" s="109"/>
      <c r="HD24" s="109"/>
      <c r="HE24" s="109"/>
      <c r="HF24" s="109"/>
      <c r="HG24" s="109"/>
      <c r="HH24" s="109"/>
      <c r="HI24" s="109"/>
      <c r="HJ24" s="109"/>
      <c r="HK24" s="109"/>
      <c r="HL24" s="109"/>
      <c r="HM24" s="109"/>
      <c r="HN24" s="109"/>
      <c r="HO24" s="109"/>
      <c r="HP24" s="109"/>
      <c r="HQ24" s="109"/>
      <c r="HR24" s="109"/>
      <c r="HS24" s="109"/>
      <c r="HT24" s="109"/>
      <c r="HU24" s="109"/>
      <c r="HV24" s="109"/>
      <c r="HW24" s="109"/>
      <c r="HX24" s="109"/>
      <c r="HY24" s="109"/>
      <c r="HZ24" s="109"/>
      <c r="IA24" s="109"/>
      <c r="IB24" s="109"/>
      <c r="IC24" s="109"/>
      <c r="ID24" s="109"/>
      <c r="IE24" s="109"/>
      <c r="IF24" s="109"/>
      <c r="IG24" s="109"/>
      <c r="IH24" s="109"/>
      <c r="II24" s="109"/>
      <c r="IJ24" s="109"/>
      <c r="IK24" s="109"/>
      <c r="IL24" s="109"/>
      <c r="IM24" s="109"/>
      <c r="IN24" s="109"/>
      <c r="IO24" s="109"/>
      <c r="IP24" s="109"/>
      <c r="IQ24" s="109"/>
      <c r="IR24" s="109"/>
      <c r="IS24" s="109"/>
      <c r="IT24" s="109"/>
      <c r="IU24" s="109"/>
    </row>
    <row r="25" spans="1:255" s="110" customFormat="1" ht="12" customHeight="1" x14ac:dyDescent="0.25">
      <c r="A25" s="104"/>
      <c r="B25" s="105" t="s">
        <v>73</v>
      </c>
      <c r="C25" s="106" t="s">
        <v>20</v>
      </c>
      <c r="D25" s="106">
        <v>1</v>
      </c>
      <c r="E25" s="106" t="s">
        <v>98</v>
      </c>
      <c r="F25" s="107">
        <v>30000</v>
      </c>
      <c r="G25" s="108">
        <f t="shared" si="0"/>
        <v>30000</v>
      </c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  <c r="EM25" s="109"/>
      <c r="EN25" s="109"/>
      <c r="EO25" s="109"/>
      <c r="EP25" s="109"/>
      <c r="EQ25" s="109"/>
      <c r="ER25" s="109"/>
      <c r="ES25" s="109"/>
      <c r="ET25" s="109"/>
      <c r="EU25" s="109"/>
      <c r="EV25" s="109"/>
      <c r="EW25" s="109"/>
      <c r="EX25" s="109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09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  <c r="FX25" s="109"/>
      <c r="FY25" s="109"/>
      <c r="FZ25" s="109"/>
      <c r="GA25" s="109"/>
      <c r="GB25" s="109"/>
      <c r="GC25" s="109"/>
      <c r="GD25" s="109"/>
      <c r="GE25" s="109"/>
      <c r="GF25" s="109"/>
      <c r="GG25" s="109"/>
      <c r="GH25" s="109"/>
      <c r="GI25" s="109"/>
      <c r="GJ25" s="109"/>
      <c r="GK25" s="109"/>
      <c r="GL25" s="109"/>
      <c r="GM25" s="109"/>
      <c r="GN25" s="109"/>
      <c r="GO25" s="109"/>
      <c r="GP25" s="109"/>
      <c r="GQ25" s="109"/>
      <c r="GR25" s="109"/>
      <c r="GS25" s="109"/>
      <c r="GT25" s="109"/>
      <c r="GU25" s="109"/>
      <c r="GV25" s="109"/>
      <c r="GW25" s="109"/>
      <c r="GX25" s="109"/>
      <c r="GY25" s="109"/>
      <c r="GZ25" s="109"/>
      <c r="HA25" s="109"/>
      <c r="HB25" s="109"/>
      <c r="HC25" s="109"/>
      <c r="HD25" s="109"/>
      <c r="HE25" s="109"/>
      <c r="HF25" s="109"/>
      <c r="HG25" s="109"/>
      <c r="HH25" s="109"/>
      <c r="HI25" s="109"/>
      <c r="HJ25" s="109"/>
      <c r="HK25" s="109"/>
      <c r="HL25" s="109"/>
      <c r="HM25" s="109"/>
      <c r="HN25" s="109"/>
      <c r="HO25" s="109"/>
      <c r="HP25" s="109"/>
      <c r="HQ25" s="109"/>
      <c r="HR25" s="109"/>
      <c r="HS25" s="109"/>
      <c r="HT25" s="109"/>
      <c r="HU25" s="109"/>
      <c r="HV25" s="109"/>
      <c r="HW25" s="109"/>
      <c r="HX25" s="109"/>
      <c r="HY25" s="109"/>
      <c r="HZ25" s="109"/>
      <c r="IA25" s="109"/>
      <c r="IB25" s="109"/>
      <c r="IC25" s="109"/>
      <c r="ID25" s="109"/>
      <c r="IE25" s="109"/>
      <c r="IF25" s="109"/>
      <c r="IG25" s="109"/>
      <c r="IH25" s="109"/>
      <c r="II25" s="109"/>
      <c r="IJ25" s="109"/>
      <c r="IK25" s="109"/>
      <c r="IL25" s="109"/>
      <c r="IM25" s="109"/>
      <c r="IN25" s="109"/>
      <c r="IO25" s="109"/>
      <c r="IP25" s="109"/>
      <c r="IQ25" s="109"/>
      <c r="IR25" s="109"/>
      <c r="IS25" s="109"/>
      <c r="IT25" s="109"/>
      <c r="IU25" s="109"/>
    </row>
    <row r="26" spans="1:255" s="110" customFormat="1" ht="12" customHeight="1" x14ac:dyDescent="0.25">
      <c r="A26" s="104"/>
      <c r="B26" s="105" t="s">
        <v>74</v>
      </c>
      <c r="C26" s="106" t="s">
        <v>20</v>
      </c>
      <c r="D26" s="106">
        <v>4</v>
      </c>
      <c r="E26" s="106" t="s">
        <v>98</v>
      </c>
      <c r="F26" s="107">
        <v>30000</v>
      </c>
      <c r="G26" s="108">
        <f t="shared" si="0"/>
        <v>120000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  <c r="FX26" s="109"/>
      <c r="FY26" s="109"/>
      <c r="FZ26" s="109"/>
      <c r="GA26" s="109"/>
      <c r="GB26" s="109"/>
      <c r="GC26" s="109"/>
      <c r="GD26" s="109"/>
      <c r="GE26" s="109"/>
      <c r="GF26" s="109"/>
      <c r="GG26" s="109"/>
      <c r="GH26" s="109"/>
      <c r="GI26" s="109"/>
      <c r="GJ26" s="109"/>
      <c r="GK26" s="109"/>
      <c r="GL26" s="109"/>
      <c r="GM26" s="109"/>
      <c r="GN26" s="109"/>
      <c r="GO26" s="109"/>
      <c r="GP26" s="109"/>
      <c r="GQ26" s="109"/>
      <c r="GR26" s="109"/>
      <c r="GS26" s="109"/>
      <c r="GT26" s="109"/>
      <c r="GU26" s="109"/>
      <c r="GV26" s="109"/>
      <c r="GW26" s="109"/>
      <c r="GX26" s="109"/>
      <c r="GY26" s="109"/>
      <c r="GZ26" s="109"/>
      <c r="HA26" s="109"/>
      <c r="HB26" s="109"/>
      <c r="HC26" s="109"/>
      <c r="HD26" s="109"/>
      <c r="HE26" s="109"/>
      <c r="HF26" s="109"/>
      <c r="HG26" s="109"/>
      <c r="HH26" s="109"/>
      <c r="HI26" s="109"/>
      <c r="HJ26" s="109"/>
      <c r="HK26" s="109"/>
      <c r="HL26" s="109"/>
      <c r="HM26" s="109"/>
      <c r="HN26" s="109"/>
      <c r="HO26" s="109"/>
      <c r="HP26" s="109"/>
      <c r="HQ26" s="109"/>
      <c r="HR26" s="109"/>
      <c r="HS26" s="109"/>
      <c r="HT26" s="109"/>
      <c r="HU26" s="109"/>
      <c r="HV26" s="109"/>
      <c r="HW26" s="109"/>
      <c r="HX26" s="109"/>
      <c r="HY26" s="109"/>
      <c r="HZ26" s="109"/>
      <c r="IA26" s="109"/>
      <c r="IB26" s="109"/>
      <c r="IC26" s="109"/>
      <c r="ID26" s="109"/>
      <c r="IE26" s="109"/>
      <c r="IF26" s="109"/>
      <c r="IG26" s="109"/>
      <c r="IH26" s="109"/>
      <c r="II26" s="109"/>
      <c r="IJ26" s="109"/>
      <c r="IK26" s="109"/>
      <c r="IL26" s="109"/>
      <c r="IM26" s="109"/>
      <c r="IN26" s="109"/>
      <c r="IO26" s="109"/>
      <c r="IP26" s="109"/>
      <c r="IQ26" s="109"/>
      <c r="IR26" s="109"/>
      <c r="IS26" s="109"/>
      <c r="IT26" s="109"/>
      <c r="IU26" s="109"/>
    </row>
    <row r="27" spans="1:255" s="110" customFormat="1" ht="12" customHeight="1" x14ac:dyDescent="0.25">
      <c r="A27" s="104"/>
      <c r="B27" s="105" t="s">
        <v>75</v>
      </c>
      <c r="C27" s="106" t="s">
        <v>20</v>
      </c>
      <c r="D27" s="106">
        <v>1</v>
      </c>
      <c r="E27" s="106" t="s">
        <v>99</v>
      </c>
      <c r="F27" s="107">
        <v>30000</v>
      </c>
      <c r="G27" s="108">
        <f t="shared" si="0"/>
        <v>30000</v>
      </c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  <c r="FX27" s="109"/>
      <c r="FY27" s="109"/>
      <c r="FZ27" s="109"/>
      <c r="GA27" s="109"/>
      <c r="GB27" s="109"/>
      <c r="GC27" s="109"/>
      <c r="GD27" s="109"/>
      <c r="GE27" s="109"/>
      <c r="GF27" s="109"/>
      <c r="GG27" s="109"/>
      <c r="GH27" s="109"/>
      <c r="GI27" s="109"/>
      <c r="GJ27" s="109"/>
      <c r="GK27" s="109"/>
      <c r="GL27" s="109"/>
      <c r="GM27" s="109"/>
      <c r="GN27" s="109"/>
      <c r="GO27" s="109"/>
      <c r="GP27" s="109"/>
      <c r="GQ27" s="109"/>
      <c r="GR27" s="109"/>
      <c r="GS27" s="109"/>
      <c r="GT27" s="109"/>
      <c r="GU27" s="109"/>
      <c r="GV27" s="109"/>
      <c r="GW27" s="109"/>
      <c r="GX27" s="109"/>
      <c r="GY27" s="109"/>
      <c r="GZ27" s="109"/>
      <c r="HA27" s="109"/>
      <c r="HB27" s="109"/>
      <c r="HC27" s="109"/>
      <c r="HD27" s="109"/>
      <c r="HE27" s="109"/>
      <c r="HF27" s="109"/>
      <c r="HG27" s="109"/>
      <c r="HH27" s="109"/>
      <c r="HI27" s="109"/>
      <c r="HJ27" s="109"/>
      <c r="HK27" s="109"/>
      <c r="HL27" s="109"/>
      <c r="HM27" s="109"/>
      <c r="HN27" s="109"/>
      <c r="HO27" s="109"/>
      <c r="HP27" s="109"/>
      <c r="HQ27" s="109"/>
      <c r="HR27" s="109"/>
      <c r="HS27" s="109"/>
      <c r="HT27" s="109"/>
      <c r="HU27" s="109"/>
      <c r="HV27" s="109"/>
      <c r="HW27" s="109"/>
      <c r="HX27" s="109"/>
      <c r="HY27" s="109"/>
      <c r="HZ27" s="109"/>
      <c r="IA27" s="109"/>
      <c r="IB27" s="109"/>
      <c r="IC27" s="109"/>
      <c r="ID27" s="109"/>
      <c r="IE27" s="109"/>
      <c r="IF27" s="109"/>
      <c r="IG27" s="109"/>
      <c r="IH27" s="109"/>
      <c r="II27" s="109"/>
      <c r="IJ27" s="109"/>
      <c r="IK27" s="109"/>
      <c r="IL27" s="109"/>
      <c r="IM27" s="109"/>
      <c r="IN27" s="109"/>
      <c r="IO27" s="109"/>
      <c r="IP27" s="109"/>
      <c r="IQ27" s="109"/>
      <c r="IR27" s="109"/>
      <c r="IS27" s="109"/>
      <c r="IT27" s="109"/>
      <c r="IU27" s="109"/>
    </row>
    <row r="28" spans="1:255" s="110" customFormat="1" ht="12" customHeight="1" x14ac:dyDescent="0.25">
      <c r="A28" s="104"/>
      <c r="B28" s="105" t="s">
        <v>71</v>
      </c>
      <c r="C28" s="106" t="s">
        <v>20</v>
      </c>
      <c r="D28" s="106">
        <v>4</v>
      </c>
      <c r="E28" s="106" t="s">
        <v>76</v>
      </c>
      <c r="F28" s="107">
        <v>30000</v>
      </c>
      <c r="G28" s="108">
        <f t="shared" si="0"/>
        <v>120000</v>
      </c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09"/>
      <c r="DR28" s="109"/>
      <c r="DS28" s="109"/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09"/>
      <c r="EE28" s="109"/>
      <c r="EF28" s="109"/>
      <c r="EG28" s="109"/>
      <c r="EH28" s="109"/>
      <c r="EI28" s="109"/>
      <c r="EJ28" s="109"/>
      <c r="EK28" s="109"/>
      <c r="EL28" s="109"/>
      <c r="EM28" s="109"/>
      <c r="EN28" s="109"/>
      <c r="EO28" s="109"/>
      <c r="EP28" s="109"/>
      <c r="EQ28" s="109"/>
      <c r="ER28" s="109"/>
      <c r="ES28" s="109"/>
      <c r="ET28" s="109"/>
      <c r="EU28" s="109"/>
      <c r="EV28" s="109"/>
      <c r="EW28" s="109"/>
      <c r="EX28" s="109"/>
      <c r="EY28" s="109"/>
      <c r="EZ28" s="109"/>
      <c r="FA28" s="109"/>
      <c r="FB28" s="109"/>
      <c r="FC28" s="109"/>
      <c r="FD28" s="109"/>
      <c r="FE28" s="109"/>
      <c r="FF28" s="109"/>
      <c r="FG28" s="109"/>
      <c r="FH28" s="109"/>
      <c r="FI28" s="109"/>
      <c r="FJ28" s="109"/>
      <c r="FK28" s="109"/>
      <c r="FL28" s="109"/>
      <c r="FM28" s="109"/>
      <c r="FN28" s="109"/>
      <c r="FO28" s="109"/>
      <c r="FP28" s="109"/>
      <c r="FQ28" s="109"/>
      <c r="FR28" s="109"/>
      <c r="FS28" s="109"/>
      <c r="FT28" s="109"/>
      <c r="FU28" s="109"/>
      <c r="FV28" s="109"/>
      <c r="FW28" s="109"/>
      <c r="FX28" s="109"/>
      <c r="FY28" s="109"/>
      <c r="FZ28" s="109"/>
      <c r="GA28" s="109"/>
      <c r="GB28" s="109"/>
      <c r="GC28" s="109"/>
      <c r="GD28" s="109"/>
      <c r="GE28" s="109"/>
      <c r="GF28" s="109"/>
      <c r="GG28" s="109"/>
      <c r="GH28" s="109"/>
      <c r="GI28" s="109"/>
      <c r="GJ28" s="109"/>
      <c r="GK28" s="109"/>
      <c r="GL28" s="109"/>
      <c r="GM28" s="109"/>
      <c r="GN28" s="109"/>
      <c r="GO28" s="109"/>
      <c r="GP28" s="109"/>
      <c r="GQ28" s="109"/>
      <c r="GR28" s="109"/>
      <c r="GS28" s="109"/>
      <c r="GT28" s="109"/>
      <c r="GU28" s="109"/>
      <c r="GV28" s="109"/>
      <c r="GW28" s="109"/>
      <c r="GX28" s="109"/>
      <c r="GY28" s="109"/>
      <c r="GZ28" s="109"/>
      <c r="HA28" s="109"/>
      <c r="HB28" s="109"/>
      <c r="HC28" s="109"/>
      <c r="HD28" s="109"/>
      <c r="HE28" s="109"/>
      <c r="HF28" s="109"/>
      <c r="HG28" s="109"/>
      <c r="HH28" s="109"/>
      <c r="HI28" s="109"/>
      <c r="HJ28" s="109"/>
      <c r="HK28" s="109"/>
      <c r="HL28" s="109"/>
      <c r="HM28" s="109"/>
      <c r="HN28" s="109"/>
      <c r="HO28" s="109"/>
      <c r="HP28" s="109"/>
      <c r="HQ28" s="109"/>
      <c r="HR28" s="109"/>
      <c r="HS28" s="109"/>
      <c r="HT28" s="109"/>
      <c r="HU28" s="109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  <c r="IF28" s="109"/>
      <c r="IG28" s="109"/>
      <c r="IH28" s="109"/>
      <c r="II28" s="109"/>
      <c r="IJ28" s="109"/>
      <c r="IK28" s="109"/>
      <c r="IL28" s="109"/>
      <c r="IM28" s="109"/>
      <c r="IN28" s="109"/>
      <c r="IO28" s="109"/>
      <c r="IP28" s="109"/>
      <c r="IQ28" s="109"/>
      <c r="IR28" s="109"/>
      <c r="IS28" s="109"/>
      <c r="IT28" s="109"/>
      <c r="IU28" s="109"/>
    </row>
    <row r="29" spans="1:255" s="110" customFormat="1" ht="12" customHeight="1" x14ac:dyDescent="0.25">
      <c r="A29" s="104"/>
      <c r="B29" s="105" t="s">
        <v>74</v>
      </c>
      <c r="C29" s="106" t="s">
        <v>20</v>
      </c>
      <c r="D29" s="106">
        <v>2</v>
      </c>
      <c r="E29" s="106" t="s">
        <v>76</v>
      </c>
      <c r="F29" s="107">
        <v>30000</v>
      </c>
      <c r="G29" s="108">
        <f t="shared" si="0"/>
        <v>60000</v>
      </c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109"/>
      <c r="EQ29" s="109"/>
      <c r="ER29" s="109"/>
      <c r="ES29" s="109"/>
      <c r="ET29" s="109"/>
      <c r="EU29" s="109"/>
      <c r="EV29" s="109"/>
      <c r="EW29" s="109"/>
      <c r="EX29" s="109"/>
      <c r="EY29" s="109"/>
      <c r="EZ29" s="109"/>
      <c r="FA29" s="109"/>
      <c r="FB29" s="109"/>
      <c r="FC29" s="109"/>
      <c r="FD29" s="109"/>
      <c r="FE29" s="109"/>
      <c r="FF29" s="109"/>
      <c r="FG29" s="109"/>
      <c r="FH29" s="109"/>
      <c r="FI29" s="109"/>
      <c r="FJ29" s="109"/>
      <c r="FK29" s="109"/>
      <c r="FL29" s="109"/>
      <c r="FM29" s="109"/>
      <c r="FN29" s="109"/>
      <c r="FO29" s="109"/>
      <c r="FP29" s="109"/>
      <c r="FQ29" s="109"/>
      <c r="FR29" s="109"/>
      <c r="FS29" s="109"/>
      <c r="FT29" s="109"/>
      <c r="FU29" s="109"/>
      <c r="FV29" s="109"/>
      <c r="FW29" s="109"/>
      <c r="FX29" s="109"/>
      <c r="FY29" s="109"/>
      <c r="FZ29" s="109"/>
      <c r="GA29" s="109"/>
      <c r="GB29" s="109"/>
      <c r="GC29" s="109"/>
      <c r="GD29" s="109"/>
      <c r="GE29" s="109"/>
      <c r="GF29" s="109"/>
      <c r="GG29" s="109"/>
      <c r="GH29" s="109"/>
      <c r="GI29" s="109"/>
      <c r="GJ29" s="109"/>
      <c r="GK29" s="109"/>
      <c r="GL29" s="109"/>
      <c r="GM29" s="109"/>
      <c r="GN29" s="109"/>
      <c r="GO29" s="109"/>
      <c r="GP29" s="109"/>
      <c r="GQ29" s="109"/>
      <c r="GR29" s="109"/>
      <c r="GS29" s="109"/>
      <c r="GT29" s="109"/>
      <c r="GU29" s="109"/>
      <c r="GV29" s="109"/>
      <c r="GW29" s="109"/>
      <c r="GX29" s="109"/>
      <c r="GY29" s="109"/>
      <c r="GZ29" s="109"/>
      <c r="HA29" s="109"/>
      <c r="HB29" s="109"/>
      <c r="HC29" s="109"/>
      <c r="HD29" s="109"/>
      <c r="HE29" s="109"/>
      <c r="HF29" s="109"/>
      <c r="HG29" s="109"/>
      <c r="HH29" s="109"/>
      <c r="HI29" s="109"/>
      <c r="HJ29" s="109"/>
      <c r="HK29" s="109"/>
      <c r="HL29" s="109"/>
      <c r="HM29" s="109"/>
      <c r="HN29" s="109"/>
      <c r="HO29" s="109"/>
      <c r="HP29" s="109"/>
      <c r="HQ29" s="109"/>
      <c r="HR29" s="109"/>
      <c r="HS29" s="109"/>
      <c r="HT29" s="109"/>
      <c r="HU29" s="109"/>
      <c r="HV29" s="109"/>
      <c r="HW29" s="109"/>
      <c r="HX29" s="109"/>
      <c r="HY29" s="109"/>
      <c r="HZ29" s="109"/>
      <c r="IA29" s="109"/>
      <c r="IB29" s="109"/>
      <c r="IC29" s="109"/>
      <c r="ID29" s="109"/>
      <c r="IE29" s="109"/>
      <c r="IF29" s="109"/>
      <c r="IG29" s="109"/>
      <c r="IH29" s="109"/>
      <c r="II29" s="109"/>
      <c r="IJ29" s="109"/>
      <c r="IK29" s="109"/>
      <c r="IL29" s="109"/>
      <c r="IM29" s="109"/>
      <c r="IN29" s="109"/>
      <c r="IO29" s="109"/>
      <c r="IP29" s="109"/>
      <c r="IQ29" s="109"/>
      <c r="IR29" s="109"/>
      <c r="IS29" s="109"/>
      <c r="IT29" s="109"/>
      <c r="IU29" s="109"/>
    </row>
    <row r="30" spans="1:255" s="110" customFormat="1" ht="12" customHeight="1" x14ac:dyDescent="0.25">
      <c r="A30" s="104"/>
      <c r="B30" s="105" t="s">
        <v>119</v>
      </c>
      <c r="C30" s="106" t="s">
        <v>20</v>
      </c>
      <c r="D30" s="106">
        <v>5</v>
      </c>
      <c r="E30" s="106" t="s">
        <v>77</v>
      </c>
      <c r="F30" s="107">
        <v>30000</v>
      </c>
      <c r="G30" s="108">
        <f t="shared" si="0"/>
        <v>150000</v>
      </c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9"/>
      <c r="GW30" s="109"/>
      <c r="GX30" s="109"/>
      <c r="GY30" s="109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109"/>
      <c r="HK30" s="109"/>
      <c r="HL30" s="109"/>
      <c r="HM30" s="109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109"/>
      <c r="HY30" s="109"/>
      <c r="HZ30" s="109"/>
      <c r="IA30" s="109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109"/>
      <c r="IM30" s="109"/>
      <c r="IN30" s="109"/>
      <c r="IO30" s="109"/>
      <c r="IP30" s="109"/>
      <c r="IQ30" s="109"/>
      <c r="IR30" s="109"/>
      <c r="IS30" s="109"/>
      <c r="IT30" s="109"/>
      <c r="IU30" s="109"/>
    </row>
    <row r="31" spans="1:255" s="110" customFormat="1" ht="12" customHeight="1" x14ac:dyDescent="0.25">
      <c r="A31" s="104"/>
      <c r="B31" s="105" t="s">
        <v>78</v>
      </c>
      <c r="C31" s="106" t="s">
        <v>20</v>
      </c>
      <c r="D31" s="106">
        <v>3</v>
      </c>
      <c r="E31" s="106" t="s">
        <v>101</v>
      </c>
      <c r="F31" s="107">
        <v>30000</v>
      </c>
      <c r="G31" s="108">
        <f t="shared" si="0"/>
        <v>90000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  <c r="GD31" s="109"/>
      <c r="GE31" s="109"/>
      <c r="GF31" s="109"/>
      <c r="GG31" s="109"/>
      <c r="GH31" s="109"/>
      <c r="GI31" s="109"/>
      <c r="GJ31" s="109"/>
      <c r="GK31" s="109"/>
      <c r="GL31" s="109"/>
      <c r="GM31" s="109"/>
      <c r="GN31" s="109"/>
      <c r="GO31" s="109"/>
      <c r="GP31" s="109"/>
      <c r="GQ31" s="109"/>
      <c r="GR31" s="109"/>
      <c r="GS31" s="109"/>
      <c r="GT31" s="109"/>
      <c r="GU31" s="109"/>
      <c r="GV31" s="109"/>
      <c r="GW31" s="109"/>
      <c r="GX31" s="109"/>
      <c r="GY31" s="109"/>
      <c r="GZ31" s="109"/>
      <c r="HA31" s="109"/>
      <c r="HB31" s="109"/>
      <c r="HC31" s="109"/>
      <c r="HD31" s="109"/>
      <c r="HE31" s="109"/>
      <c r="HF31" s="109"/>
      <c r="HG31" s="109"/>
      <c r="HH31" s="109"/>
      <c r="HI31" s="109"/>
      <c r="HJ31" s="109"/>
      <c r="HK31" s="109"/>
      <c r="HL31" s="109"/>
      <c r="HM31" s="109"/>
      <c r="HN31" s="109"/>
      <c r="HO31" s="109"/>
      <c r="HP31" s="109"/>
      <c r="HQ31" s="109"/>
      <c r="HR31" s="109"/>
      <c r="HS31" s="109"/>
      <c r="HT31" s="109"/>
      <c r="HU31" s="109"/>
      <c r="HV31" s="109"/>
      <c r="HW31" s="109"/>
      <c r="HX31" s="109"/>
      <c r="HY31" s="109"/>
      <c r="HZ31" s="109"/>
      <c r="IA31" s="109"/>
      <c r="IB31" s="109"/>
      <c r="IC31" s="109"/>
      <c r="ID31" s="109"/>
      <c r="IE31" s="109"/>
      <c r="IF31" s="109"/>
      <c r="IG31" s="109"/>
      <c r="IH31" s="109"/>
      <c r="II31" s="109"/>
      <c r="IJ31" s="109"/>
      <c r="IK31" s="109"/>
      <c r="IL31" s="109"/>
      <c r="IM31" s="109"/>
      <c r="IN31" s="109"/>
      <c r="IO31" s="109"/>
      <c r="IP31" s="109"/>
      <c r="IQ31" s="109"/>
      <c r="IR31" s="109"/>
      <c r="IS31" s="109"/>
      <c r="IT31" s="109"/>
      <c r="IU31" s="109"/>
    </row>
    <row r="32" spans="1:255" s="110" customFormat="1" ht="12" customHeight="1" x14ac:dyDescent="0.25">
      <c r="A32" s="104"/>
      <c r="B32" s="105" t="s">
        <v>79</v>
      </c>
      <c r="C32" s="106" t="s">
        <v>20</v>
      </c>
      <c r="D32" s="106">
        <v>40</v>
      </c>
      <c r="E32" s="106" t="s">
        <v>80</v>
      </c>
      <c r="F32" s="107">
        <v>30000</v>
      </c>
      <c r="G32" s="108">
        <f t="shared" si="0"/>
        <v>1200000</v>
      </c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09"/>
      <c r="FL32" s="109"/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09"/>
      <c r="GA32" s="109"/>
      <c r="GB32" s="109"/>
      <c r="GC32" s="109"/>
      <c r="GD32" s="109"/>
      <c r="GE32" s="109"/>
      <c r="GF32" s="109"/>
      <c r="GG32" s="109"/>
      <c r="GH32" s="109"/>
      <c r="GI32" s="109"/>
      <c r="GJ32" s="109"/>
      <c r="GK32" s="109"/>
      <c r="GL32" s="109"/>
      <c r="GM32" s="109"/>
      <c r="GN32" s="109"/>
      <c r="GO32" s="109"/>
      <c r="GP32" s="109"/>
      <c r="GQ32" s="109"/>
      <c r="GR32" s="109"/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09"/>
      <c r="HG32" s="109"/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09"/>
      <c r="HV32" s="109"/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09"/>
      <c r="IK32" s="109"/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</row>
    <row r="33" spans="1:255" s="110" customFormat="1" ht="12" customHeight="1" x14ac:dyDescent="0.25">
      <c r="A33" s="104"/>
      <c r="B33" s="105" t="s">
        <v>81</v>
      </c>
      <c r="C33" s="106" t="s">
        <v>20</v>
      </c>
      <c r="D33" s="106">
        <v>10</v>
      </c>
      <c r="E33" s="106" t="s">
        <v>80</v>
      </c>
      <c r="F33" s="107">
        <v>30000</v>
      </c>
      <c r="G33" s="108">
        <f t="shared" si="0"/>
        <v>300000</v>
      </c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109"/>
      <c r="FU33" s="109"/>
      <c r="FV33" s="109"/>
      <c r="FW33" s="109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109"/>
      <c r="GI33" s="109"/>
      <c r="GJ33" s="109"/>
      <c r="GK33" s="109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109"/>
      <c r="GW33" s="109"/>
      <c r="GX33" s="109"/>
      <c r="GY33" s="109"/>
      <c r="GZ33" s="109"/>
      <c r="HA33" s="109"/>
      <c r="HB33" s="109"/>
      <c r="HC33" s="109"/>
      <c r="HD33" s="109"/>
      <c r="HE33" s="109"/>
      <c r="HF33" s="109"/>
      <c r="HG33" s="109"/>
      <c r="HH33" s="109"/>
      <c r="HI33" s="109"/>
      <c r="HJ33" s="109"/>
      <c r="HK33" s="109"/>
      <c r="HL33" s="109"/>
      <c r="HM33" s="109"/>
      <c r="HN33" s="109"/>
      <c r="HO33" s="109"/>
      <c r="HP33" s="109"/>
      <c r="HQ33" s="109"/>
      <c r="HR33" s="109"/>
      <c r="HS33" s="109"/>
      <c r="HT33" s="109"/>
      <c r="HU33" s="109"/>
      <c r="HV33" s="109"/>
      <c r="HW33" s="109"/>
      <c r="HX33" s="109"/>
      <c r="HY33" s="109"/>
      <c r="HZ33" s="109"/>
      <c r="IA33" s="109"/>
      <c r="IB33" s="109"/>
      <c r="IC33" s="109"/>
      <c r="ID33" s="109"/>
      <c r="IE33" s="109"/>
      <c r="IF33" s="109"/>
      <c r="IG33" s="109"/>
      <c r="IH33" s="109"/>
      <c r="II33" s="109"/>
      <c r="IJ33" s="109"/>
      <c r="IK33" s="109"/>
      <c r="IL33" s="109"/>
      <c r="IM33" s="109"/>
      <c r="IN33" s="109"/>
      <c r="IO33" s="109"/>
      <c r="IP33" s="109"/>
      <c r="IQ33" s="109"/>
      <c r="IR33" s="109"/>
      <c r="IS33" s="109"/>
      <c r="IT33" s="109"/>
      <c r="IU33" s="109"/>
    </row>
    <row r="34" spans="1:255" ht="12.75" customHeight="1" x14ac:dyDescent="0.25">
      <c r="A34" s="5"/>
      <c r="B34" s="24" t="s">
        <v>21</v>
      </c>
      <c r="C34" s="25"/>
      <c r="D34" s="25"/>
      <c r="E34" s="25"/>
      <c r="F34" s="95"/>
      <c r="G34" s="96">
        <f>SUM(G21:G33)</f>
        <v>2565000</v>
      </c>
    </row>
    <row r="35" spans="1:255" ht="12" customHeight="1" x14ac:dyDescent="0.25">
      <c r="A35" s="2"/>
      <c r="B35" s="12"/>
      <c r="C35" s="14"/>
      <c r="D35" s="14"/>
      <c r="E35" s="14"/>
      <c r="F35" s="15"/>
      <c r="G35" s="73"/>
    </row>
    <row r="36" spans="1:255" s="1" customFormat="1" ht="12" customHeight="1" x14ac:dyDescent="0.25">
      <c r="A36" s="5"/>
      <c r="B36" s="84" t="s">
        <v>22</v>
      </c>
      <c r="C36" s="16"/>
      <c r="D36" s="17"/>
      <c r="E36" s="17"/>
      <c r="F36" s="18"/>
      <c r="G36" s="74"/>
    </row>
    <row r="37" spans="1:255" s="1" customFormat="1" ht="24" customHeight="1" x14ac:dyDescent="0.25">
      <c r="A37" s="5"/>
      <c r="B37" s="22" t="s">
        <v>14</v>
      </c>
      <c r="C37" s="22" t="s">
        <v>15</v>
      </c>
      <c r="D37" s="22" t="s">
        <v>16</v>
      </c>
      <c r="E37" s="22" t="s">
        <v>107</v>
      </c>
      <c r="F37" s="23" t="s">
        <v>18</v>
      </c>
      <c r="G37" s="22" t="s">
        <v>19</v>
      </c>
    </row>
    <row r="38" spans="1:255" s="110" customFormat="1" ht="12" customHeight="1" x14ac:dyDescent="0.25">
      <c r="A38" s="104"/>
      <c r="B38" s="105" t="s">
        <v>106</v>
      </c>
      <c r="C38" s="106" t="s">
        <v>110</v>
      </c>
      <c r="D38" s="106">
        <v>1</v>
      </c>
      <c r="E38" s="106" t="s">
        <v>108</v>
      </c>
      <c r="F38" s="107">
        <v>50000</v>
      </c>
      <c r="G38" s="108">
        <f>D38*F38</f>
        <v>50000</v>
      </c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  <c r="EN38" s="109"/>
      <c r="EO38" s="109"/>
      <c r="EP38" s="109"/>
      <c r="EQ38" s="109"/>
      <c r="ER38" s="109"/>
      <c r="ES38" s="109"/>
      <c r="ET38" s="109"/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  <c r="FM38" s="109"/>
      <c r="FN38" s="109"/>
      <c r="FO38" s="109"/>
      <c r="FP38" s="109"/>
      <c r="FQ38" s="109"/>
      <c r="FR38" s="109"/>
      <c r="FS38" s="109"/>
      <c r="FT38" s="109"/>
      <c r="FU38" s="109"/>
      <c r="FV38" s="109"/>
      <c r="FW38" s="109"/>
      <c r="FX38" s="109"/>
      <c r="FY38" s="109"/>
      <c r="FZ38" s="109"/>
      <c r="GA38" s="109"/>
      <c r="GB38" s="109"/>
      <c r="GC38" s="109"/>
      <c r="GD38" s="109"/>
      <c r="GE38" s="109"/>
      <c r="GF38" s="109"/>
      <c r="GG38" s="109"/>
      <c r="GH38" s="109"/>
      <c r="GI38" s="109"/>
      <c r="GJ38" s="109"/>
      <c r="GK38" s="109"/>
      <c r="GL38" s="109"/>
      <c r="GM38" s="109"/>
      <c r="GN38" s="109"/>
      <c r="GO38" s="109"/>
      <c r="GP38" s="109"/>
      <c r="GQ38" s="109"/>
      <c r="GR38" s="109"/>
      <c r="GS38" s="109"/>
      <c r="GT38" s="109"/>
      <c r="GU38" s="109"/>
      <c r="GV38" s="109"/>
      <c r="GW38" s="109"/>
      <c r="GX38" s="109"/>
      <c r="GY38" s="109"/>
      <c r="GZ38" s="109"/>
      <c r="HA38" s="109"/>
      <c r="HB38" s="109"/>
      <c r="HC38" s="109"/>
      <c r="HD38" s="109"/>
      <c r="HE38" s="109"/>
      <c r="HF38" s="109"/>
      <c r="HG38" s="109"/>
      <c r="HH38" s="109"/>
      <c r="HI38" s="109"/>
      <c r="HJ38" s="109"/>
      <c r="HK38" s="109"/>
      <c r="HL38" s="109"/>
      <c r="HM38" s="109"/>
      <c r="HN38" s="109"/>
      <c r="HO38" s="109"/>
      <c r="HP38" s="109"/>
      <c r="HQ38" s="109"/>
      <c r="HR38" s="109"/>
      <c r="HS38" s="109"/>
      <c r="HT38" s="109"/>
      <c r="HU38" s="109"/>
      <c r="HV38" s="109"/>
      <c r="HW38" s="109"/>
      <c r="HX38" s="109"/>
      <c r="HY38" s="109"/>
      <c r="HZ38" s="109"/>
      <c r="IA38" s="109"/>
      <c r="IB38" s="109"/>
      <c r="IC38" s="109"/>
      <c r="ID38" s="109"/>
      <c r="IE38" s="109"/>
      <c r="IF38" s="109"/>
      <c r="IG38" s="109"/>
      <c r="IH38" s="109"/>
      <c r="II38" s="109"/>
      <c r="IJ38" s="109"/>
      <c r="IK38" s="109"/>
      <c r="IL38" s="109"/>
      <c r="IM38" s="109"/>
      <c r="IN38" s="109"/>
      <c r="IO38" s="109"/>
      <c r="IP38" s="109"/>
      <c r="IQ38" s="109"/>
      <c r="IR38" s="109"/>
      <c r="IS38" s="109"/>
      <c r="IT38" s="109"/>
      <c r="IU38" s="109"/>
    </row>
    <row r="39" spans="1:255" s="110" customFormat="1" ht="12" customHeight="1" x14ac:dyDescent="0.25">
      <c r="A39" s="104"/>
      <c r="B39" s="105" t="s">
        <v>106</v>
      </c>
      <c r="C39" s="106" t="s">
        <v>110</v>
      </c>
      <c r="D39" s="106">
        <v>1</v>
      </c>
      <c r="E39" s="106" t="s">
        <v>109</v>
      </c>
      <c r="F39" s="107">
        <v>50000</v>
      </c>
      <c r="G39" s="108">
        <f>D39*F39</f>
        <v>50000</v>
      </c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  <c r="EN39" s="109"/>
      <c r="EO39" s="109"/>
      <c r="EP39" s="109"/>
      <c r="EQ39" s="109"/>
      <c r="ER39" s="109"/>
      <c r="ES39" s="109"/>
      <c r="ET39" s="109"/>
      <c r="EU39" s="109"/>
      <c r="EV39" s="109"/>
      <c r="EW39" s="109"/>
      <c r="EX39" s="109"/>
      <c r="EY39" s="109"/>
      <c r="EZ39" s="109"/>
      <c r="FA39" s="109"/>
      <c r="FB39" s="109"/>
      <c r="FC39" s="109"/>
      <c r="FD39" s="109"/>
      <c r="FE39" s="109"/>
      <c r="FF39" s="109"/>
      <c r="FG39" s="109"/>
      <c r="FH39" s="109"/>
      <c r="FI39" s="109"/>
      <c r="FJ39" s="109"/>
      <c r="FK39" s="109"/>
      <c r="FL39" s="109"/>
      <c r="FM39" s="109"/>
      <c r="FN39" s="109"/>
      <c r="FO39" s="109"/>
      <c r="FP39" s="109"/>
      <c r="FQ39" s="109"/>
      <c r="FR39" s="109"/>
      <c r="FS39" s="109"/>
      <c r="FT39" s="109"/>
      <c r="FU39" s="109"/>
      <c r="FV39" s="109"/>
      <c r="FW39" s="109"/>
      <c r="FX39" s="109"/>
      <c r="FY39" s="109"/>
      <c r="FZ39" s="109"/>
      <c r="GA39" s="109"/>
      <c r="GB39" s="109"/>
      <c r="GC39" s="109"/>
      <c r="GD39" s="109"/>
      <c r="GE39" s="109"/>
      <c r="GF39" s="109"/>
      <c r="GG39" s="109"/>
      <c r="GH39" s="109"/>
      <c r="GI39" s="109"/>
      <c r="GJ39" s="109"/>
      <c r="GK39" s="109"/>
      <c r="GL39" s="109"/>
      <c r="GM39" s="109"/>
      <c r="GN39" s="109"/>
      <c r="GO39" s="109"/>
      <c r="GP39" s="109"/>
      <c r="GQ39" s="109"/>
      <c r="GR39" s="109"/>
      <c r="GS39" s="109"/>
      <c r="GT39" s="109"/>
      <c r="GU39" s="109"/>
      <c r="GV39" s="109"/>
      <c r="GW39" s="109"/>
      <c r="GX39" s="109"/>
      <c r="GY39" s="109"/>
      <c r="GZ39" s="109"/>
      <c r="HA39" s="109"/>
      <c r="HB39" s="109"/>
      <c r="HC39" s="109"/>
      <c r="HD39" s="109"/>
      <c r="HE39" s="109"/>
      <c r="HF39" s="109"/>
      <c r="HG39" s="109"/>
      <c r="HH39" s="109"/>
      <c r="HI39" s="109"/>
      <c r="HJ39" s="109"/>
      <c r="HK39" s="109"/>
      <c r="HL39" s="109"/>
      <c r="HM39" s="109"/>
      <c r="HN39" s="109"/>
      <c r="HO39" s="109"/>
      <c r="HP39" s="109"/>
      <c r="HQ39" s="109"/>
      <c r="HR39" s="109"/>
      <c r="HS39" s="109"/>
      <c r="HT39" s="109"/>
      <c r="HU39" s="109"/>
      <c r="HV39" s="109"/>
      <c r="HW39" s="109"/>
      <c r="HX39" s="109"/>
      <c r="HY39" s="109"/>
      <c r="HZ39" s="109"/>
      <c r="IA39" s="109"/>
      <c r="IB39" s="109"/>
      <c r="IC39" s="109"/>
      <c r="ID39" s="109"/>
      <c r="IE39" s="109"/>
      <c r="IF39" s="109"/>
      <c r="IG39" s="109"/>
      <c r="IH39" s="109"/>
      <c r="II39" s="109"/>
      <c r="IJ39" s="109"/>
      <c r="IK39" s="109"/>
      <c r="IL39" s="109"/>
      <c r="IM39" s="109"/>
      <c r="IN39" s="109"/>
      <c r="IO39" s="109"/>
      <c r="IP39" s="109"/>
      <c r="IQ39" s="109"/>
      <c r="IR39" s="109"/>
      <c r="IS39" s="109"/>
      <c r="IT39" s="109"/>
      <c r="IU39" s="109"/>
    </row>
    <row r="40" spans="1:255" ht="12.75" customHeight="1" x14ac:dyDescent="0.25">
      <c r="A40" s="5"/>
      <c r="B40" s="24" t="s">
        <v>23</v>
      </c>
      <c r="C40" s="25"/>
      <c r="D40" s="25"/>
      <c r="E40" s="25"/>
      <c r="F40" s="95"/>
      <c r="G40" s="96">
        <f>SUM(G38:G39)</f>
        <v>100000</v>
      </c>
    </row>
    <row r="41" spans="1:255" s="1" customFormat="1" ht="12" customHeight="1" x14ac:dyDescent="0.25">
      <c r="A41" s="2"/>
      <c r="B41" s="19"/>
      <c r="C41" s="20"/>
      <c r="D41" s="20"/>
      <c r="E41" s="20"/>
      <c r="F41" s="21"/>
      <c r="G41" s="75"/>
    </row>
    <row r="42" spans="1:255" s="1" customFormat="1" ht="12" customHeight="1" x14ac:dyDescent="0.25">
      <c r="A42" s="5"/>
      <c r="B42" s="84" t="s">
        <v>24</v>
      </c>
      <c r="C42" s="16"/>
      <c r="D42" s="17"/>
      <c r="E42" s="17"/>
      <c r="F42" s="18"/>
      <c r="G42" s="74"/>
    </row>
    <row r="43" spans="1:255" s="1" customFormat="1" ht="24" customHeight="1" x14ac:dyDescent="0.25">
      <c r="A43" s="5"/>
      <c r="B43" s="22" t="s">
        <v>14</v>
      </c>
      <c r="C43" s="22" t="s">
        <v>15</v>
      </c>
      <c r="D43" s="22" t="s">
        <v>16</v>
      </c>
      <c r="E43" s="22" t="s">
        <v>17</v>
      </c>
      <c r="F43" s="23" t="s">
        <v>18</v>
      </c>
      <c r="G43" s="22" t="s">
        <v>19</v>
      </c>
    </row>
    <row r="44" spans="1:255" s="110" customFormat="1" ht="12" customHeight="1" x14ac:dyDescent="0.25">
      <c r="A44" s="104"/>
      <c r="B44" s="105" t="s">
        <v>82</v>
      </c>
      <c r="C44" s="106" t="s">
        <v>25</v>
      </c>
      <c r="D44" s="106">
        <v>0.3</v>
      </c>
      <c r="E44" s="106" t="s">
        <v>111</v>
      </c>
      <c r="F44" s="107">
        <v>300000</v>
      </c>
      <c r="G44" s="108">
        <f>D44*F44</f>
        <v>90000</v>
      </c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  <c r="DQ44" s="109"/>
      <c r="DR44" s="109"/>
      <c r="DS44" s="109"/>
      <c r="DT44" s="109"/>
      <c r="DU44" s="109"/>
      <c r="DV44" s="109"/>
      <c r="DW44" s="109"/>
      <c r="DX44" s="109"/>
      <c r="DY44" s="109"/>
      <c r="DZ44" s="109"/>
      <c r="EA44" s="109"/>
      <c r="EB44" s="109"/>
      <c r="EC44" s="109"/>
      <c r="ED44" s="109"/>
      <c r="EE44" s="109"/>
      <c r="EF44" s="109"/>
      <c r="EG44" s="109"/>
      <c r="EH44" s="109"/>
      <c r="EI44" s="109"/>
      <c r="EJ44" s="109"/>
      <c r="EK44" s="109"/>
      <c r="EL44" s="109"/>
      <c r="EM44" s="109"/>
      <c r="EN44" s="109"/>
      <c r="EO44" s="109"/>
      <c r="EP44" s="109"/>
      <c r="EQ44" s="109"/>
      <c r="ER44" s="109"/>
      <c r="ES44" s="109"/>
      <c r="ET44" s="109"/>
      <c r="EU44" s="109"/>
      <c r="EV44" s="109"/>
      <c r="EW44" s="109"/>
      <c r="EX44" s="109"/>
      <c r="EY44" s="109"/>
      <c r="EZ44" s="109"/>
      <c r="FA44" s="109"/>
      <c r="FB44" s="109"/>
      <c r="FC44" s="109"/>
      <c r="FD44" s="109"/>
      <c r="FE44" s="109"/>
      <c r="FF44" s="109"/>
      <c r="FG44" s="109"/>
      <c r="FH44" s="109"/>
      <c r="FI44" s="109"/>
      <c r="FJ44" s="109"/>
      <c r="FK44" s="109"/>
      <c r="FL44" s="109"/>
      <c r="FM44" s="109"/>
      <c r="FN44" s="109"/>
      <c r="FO44" s="109"/>
      <c r="FP44" s="109"/>
      <c r="FQ44" s="109"/>
      <c r="FR44" s="109"/>
      <c r="FS44" s="109"/>
      <c r="FT44" s="109"/>
      <c r="FU44" s="109"/>
      <c r="FV44" s="109"/>
      <c r="FW44" s="109"/>
      <c r="FX44" s="109"/>
      <c r="FY44" s="109"/>
      <c r="FZ44" s="109"/>
      <c r="GA44" s="109"/>
      <c r="GB44" s="109"/>
      <c r="GC44" s="109"/>
      <c r="GD44" s="109"/>
      <c r="GE44" s="109"/>
      <c r="GF44" s="109"/>
      <c r="GG44" s="109"/>
      <c r="GH44" s="109"/>
      <c r="GI44" s="109"/>
      <c r="GJ44" s="109"/>
      <c r="GK44" s="109"/>
      <c r="GL44" s="109"/>
      <c r="GM44" s="109"/>
      <c r="GN44" s="109"/>
      <c r="GO44" s="109"/>
      <c r="GP44" s="109"/>
      <c r="GQ44" s="109"/>
      <c r="GR44" s="109"/>
      <c r="GS44" s="109"/>
      <c r="GT44" s="109"/>
      <c r="GU44" s="109"/>
      <c r="GV44" s="109"/>
      <c r="GW44" s="109"/>
      <c r="GX44" s="109"/>
      <c r="GY44" s="109"/>
      <c r="GZ44" s="109"/>
      <c r="HA44" s="109"/>
      <c r="HB44" s="109"/>
      <c r="HC44" s="109"/>
      <c r="HD44" s="109"/>
      <c r="HE44" s="109"/>
      <c r="HF44" s="109"/>
      <c r="HG44" s="109"/>
      <c r="HH44" s="109"/>
      <c r="HI44" s="109"/>
      <c r="HJ44" s="109"/>
      <c r="HK44" s="109"/>
      <c r="HL44" s="109"/>
      <c r="HM44" s="109"/>
      <c r="HN44" s="109"/>
      <c r="HO44" s="109"/>
      <c r="HP44" s="109"/>
      <c r="HQ44" s="109"/>
      <c r="HR44" s="109"/>
      <c r="HS44" s="109"/>
      <c r="HT44" s="109"/>
      <c r="HU44" s="109"/>
      <c r="HV44" s="109"/>
      <c r="HW44" s="109"/>
      <c r="HX44" s="109"/>
      <c r="HY44" s="109"/>
      <c r="HZ44" s="109"/>
      <c r="IA44" s="109"/>
      <c r="IB44" s="109"/>
      <c r="IC44" s="109"/>
      <c r="ID44" s="109"/>
      <c r="IE44" s="109"/>
      <c r="IF44" s="109"/>
      <c r="IG44" s="109"/>
      <c r="IH44" s="109"/>
      <c r="II44" s="109"/>
      <c r="IJ44" s="109"/>
      <c r="IK44" s="109"/>
      <c r="IL44" s="109"/>
      <c r="IM44" s="109"/>
      <c r="IN44" s="109"/>
      <c r="IO44" s="109"/>
      <c r="IP44" s="109"/>
      <c r="IQ44" s="109"/>
      <c r="IR44" s="109"/>
      <c r="IS44" s="109"/>
      <c r="IT44" s="109"/>
      <c r="IU44" s="109"/>
    </row>
    <row r="45" spans="1:255" s="110" customFormat="1" ht="12" customHeight="1" x14ac:dyDescent="0.25">
      <c r="A45" s="104"/>
      <c r="B45" s="105" t="s">
        <v>83</v>
      </c>
      <c r="C45" s="106" t="s">
        <v>25</v>
      </c>
      <c r="D45" s="106">
        <v>0.2</v>
      </c>
      <c r="E45" s="106" t="s">
        <v>111</v>
      </c>
      <c r="F45" s="107">
        <v>250000</v>
      </c>
      <c r="G45" s="108">
        <f t="shared" ref="G45:G47" si="1">D45*F45</f>
        <v>50000</v>
      </c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9"/>
      <c r="DQ45" s="109"/>
      <c r="DR45" s="109"/>
      <c r="DS45" s="109"/>
      <c r="DT45" s="109"/>
      <c r="DU45" s="109"/>
      <c r="DV45" s="109"/>
      <c r="DW45" s="109"/>
      <c r="DX45" s="109"/>
      <c r="DY45" s="109"/>
      <c r="DZ45" s="109"/>
      <c r="EA45" s="109"/>
      <c r="EB45" s="109"/>
      <c r="EC45" s="109"/>
      <c r="ED45" s="109"/>
      <c r="EE45" s="109"/>
      <c r="EF45" s="109"/>
      <c r="EG45" s="109"/>
      <c r="EH45" s="109"/>
      <c r="EI45" s="109"/>
      <c r="EJ45" s="109"/>
      <c r="EK45" s="109"/>
      <c r="EL45" s="109"/>
      <c r="EM45" s="109"/>
      <c r="EN45" s="109"/>
      <c r="EO45" s="109"/>
      <c r="EP45" s="109"/>
      <c r="EQ45" s="109"/>
      <c r="ER45" s="109"/>
      <c r="ES45" s="109"/>
      <c r="ET45" s="109"/>
      <c r="EU45" s="109"/>
      <c r="EV45" s="109"/>
      <c r="EW45" s="109"/>
      <c r="EX45" s="109"/>
      <c r="EY45" s="109"/>
      <c r="EZ45" s="109"/>
      <c r="FA45" s="109"/>
      <c r="FB45" s="109"/>
      <c r="FC45" s="109"/>
      <c r="FD45" s="109"/>
      <c r="FE45" s="109"/>
      <c r="FF45" s="109"/>
      <c r="FG45" s="109"/>
      <c r="FH45" s="109"/>
      <c r="FI45" s="109"/>
      <c r="FJ45" s="109"/>
      <c r="FK45" s="109"/>
      <c r="FL45" s="109"/>
      <c r="FM45" s="109"/>
      <c r="FN45" s="109"/>
      <c r="FO45" s="109"/>
      <c r="FP45" s="109"/>
      <c r="FQ45" s="109"/>
      <c r="FR45" s="109"/>
      <c r="FS45" s="109"/>
      <c r="FT45" s="109"/>
      <c r="FU45" s="109"/>
      <c r="FV45" s="109"/>
      <c r="FW45" s="109"/>
      <c r="FX45" s="109"/>
      <c r="FY45" s="109"/>
      <c r="FZ45" s="109"/>
      <c r="GA45" s="109"/>
      <c r="GB45" s="109"/>
      <c r="GC45" s="109"/>
      <c r="GD45" s="109"/>
      <c r="GE45" s="109"/>
      <c r="GF45" s="109"/>
      <c r="GG45" s="109"/>
      <c r="GH45" s="109"/>
      <c r="GI45" s="109"/>
      <c r="GJ45" s="109"/>
      <c r="GK45" s="109"/>
      <c r="GL45" s="109"/>
      <c r="GM45" s="109"/>
      <c r="GN45" s="109"/>
      <c r="GO45" s="109"/>
      <c r="GP45" s="109"/>
      <c r="GQ45" s="109"/>
      <c r="GR45" s="109"/>
      <c r="GS45" s="109"/>
      <c r="GT45" s="109"/>
      <c r="GU45" s="109"/>
      <c r="GV45" s="109"/>
      <c r="GW45" s="109"/>
      <c r="GX45" s="109"/>
      <c r="GY45" s="109"/>
      <c r="GZ45" s="109"/>
      <c r="HA45" s="109"/>
      <c r="HB45" s="109"/>
      <c r="HC45" s="109"/>
      <c r="HD45" s="109"/>
      <c r="HE45" s="109"/>
      <c r="HF45" s="109"/>
      <c r="HG45" s="109"/>
      <c r="HH45" s="109"/>
      <c r="HI45" s="109"/>
      <c r="HJ45" s="109"/>
      <c r="HK45" s="109"/>
      <c r="HL45" s="109"/>
      <c r="HM45" s="109"/>
      <c r="HN45" s="109"/>
      <c r="HO45" s="109"/>
      <c r="HP45" s="109"/>
      <c r="HQ45" s="109"/>
      <c r="HR45" s="109"/>
      <c r="HS45" s="109"/>
      <c r="HT45" s="109"/>
      <c r="HU45" s="109"/>
      <c r="HV45" s="109"/>
      <c r="HW45" s="109"/>
      <c r="HX45" s="109"/>
      <c r="HY45" s="109"/>
      <c r="HZ45" s="109"/>
      <c r="IA45" s="109"/>
      <c r="IB45" s="109"/>
      <c r="IC45" s="109"/>
      <c r="ID45" s="109"/>
      <c r="IE45" s="109"/>
      <c r="IF45" s="109"/>
      <c r="IG45" s="109"/>
      <c r="IH45" s="109"/>
      <c r="II45" s="109"/>
      <c r="IJ45" s="109"/>
      <c r="IK45" s="109"/>
      <c r="IL45" s="109"/>
      <c r="IM45" s="109"/>
      <c r="IN45" s="109"/>
      <c r="IO45" s="109"/>
      <c r="IP45" s="109"/>
      <c r="IQ45" s="109"/>
      <c r="IR45" s="109"/>
      <c r="IS45" s="109"/>
      <c r="IT45" s="109"/>
      <c r="IU45" s="109"/>
    </row>
    <row r="46" spans="1:255" s="110" customFormat="1" ht="12" customHeight="1" x14ac:dyDescent="0.25">
      <c r="A46" s="104"/>
      <c r="B46" s="105" t="s">
        <v>84</v>
      </c>
      <c r="C46" s="106" t="s">
        <v>25</v>
      </c>
      <c r="D46" s="106">
        <v>0.2</v>
      </c>
      <c r="E46" s="106" t="s">
        <v>99</v>
      </c>
      <c r="F46" s="107">
        <v>175000</v>
      </c>
      <c r="G46" s="108">
        <f t="shared" si="1"/>
        <v>35000</v>
      </c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  <c r="DN46" s="109"/>
      <c r="DO46" s="109"/>
      <c r="DP46" s="109"/>
      <c r="DQ46" s="109"/>
      <c r="DR46" s="109"/>
      <c r="DS46" s="109"/>
      <c r="DT46" s="109"/>
      <c r="DU46" s="109"/>
      <c r="DV46" s="109"/>
      <c r="DW46" s="109"/>
      <c r="DX46" s="109"/>
      <c r="DY46" s="109"/>
      <c r="DZ46" s="109"/>
      <c r="EA46" s="109"/>
      <c r="EB46" s="109"/>
      <c r="EC46" s="109"/>
      <c r="ED46" s="109"/>
      <c r="EE46" s="109"/>
      <c r="EF46" s="109"/>
      <c r="EG46" s="109"/>
      <c r="EH46" s="109"/>
      <c r="EI46" s="109"/>
      <c r="EJ46" s="109"/>
      <c r="EK46" s="109"/>
      <c r="EL46" s="109"/>
      <c r="EM46" s="109"/>
      <c r="EN46" s="109"/>
      <c r="EO46" s="109"/>
      <c r="EP46" s="109"/>
      <c r="EQ46" s="109"/>
      <c r="ER46" s="109"/>
      <c r="ES46" s="109"/>
      <c r="ET46" s="109"/>
      <c r="EU46" s="109"/>
      <c r="EV46" s="109"/>
      <c r="EW46" s="109"/>
      <c r="EX46" s="109"/>
      <c r="EY46" s="109"/>
      <c r="EZ46" s="109"/>
      <c r="FA46" s="109"/>
      <c r="FB46" s="109"/>
      <c r="FC46" s="109"/>
      <c r="FD46" s="109"/>
      <c r="FE46" s="109"/>
      <c r="FF46" s="109"/>
      <c r="FG46" s="109"/>
      <c r="FH46" s="109"/>
      <c r="FI46" s="109"/>
      <c r="FJ46" s="109"/>
      <c r="FK46" s="109"/>
      <c r="FL46" s="109"/>
      <c r="FM46" s="109"/>
      <c r="FN46" s="109"/>
      <c r="FO46" s="109"/>
      <c r="FP46" s="109"/>
      <c r="FQ46" s="109"/>
      <c r="FR46" s="109"/>
      <c r="FS46" s="109"/>
      <c r="FT46" s="109"/>
      <c r="FU46" s="109"/>
      <c r="FV46" s="109"/>
      <c r="FW46" s="109"/>
      <c r="FX46" s="109"/>
      <c r="FY46" s="109"/>
      <c r="FZ46" s="109"/>
      <c r="GA46" s="109"/>
      <c r="GB46" s="109"/>
      <c r="GC46" s="109"/>
      <c r="GD46" s="109"/>
      <c r="GE46" s="109"/>
      <c r="GF46" s="109"/>
      <c r="GG46" s="109"/>
      <c r="GH46" s="109"/>
      <c r="GI46" s="109"/>
      <c r="GJ46" s="109"/>
      <c r="GK46" s="109"/>
      <c r="GL46" s="109"/>
      <c r="GM46" s="109"/>
      <c r="GN46" s="109"/>
      <c r="GO46" s="109"/>
      <c r="GP46" s="109"/>
      <c r="GQ46" s="109"/>
      <c r="GR46" s="109"/>
      <c r="GS46" s="109"/>
      <c r="GT46" s="109"/>
      <c r="GU46" s="109"/>
      <c r="GV46" s="109"/>
      <c r="GW46" s="109"/>
      <c r="GX46" s="109"/>
      <c r="GY46" s="109"/>
      <c r="GZ46" s="109"/>
      <c r="HA46" s="109"/>
      <c r="HB46" s="109"/>
      <c r="HC46" s="109"/>
      <c r="HD46" s="109"/>
      <c r="HE46" s="109"/>
      <c r="HF46" s="109"/>
      <c r="HG46" s="109"/>
      <c r="HH46" s="109"/>
      <c r="HI46" s="109"/>
      <c r="HJ46" s="109"/>
      <c r="HK46" s="109"/>
      <c r="HL46" s="109"/>
      <c r="HM46" s="109"/>
      <c r="HN46" s="109"/>
      <c r="HO46" s="109"/>
      <c r="HP46" s="109"/>
      <c r="HQ46" s="109"/>
      <c r="HR46" s="109"/>
      <c r="HS46" s="109"/>
      <c r="HT46" s="109"/>
      <c r="HU46" s="109"/>
      <c r="HV46" s="109"/>
      <c r="HW46" s="109"/>
      <c r="HX46" s="109"/>
      <c r="HY46" s="109"/>
      <c r="HZ46" s="109"/>
      <c r="IA46" s="109"/>
      <c r="IB46" s="109"/>
      <c r="IC46" s="109"/>
      <c r="ID46" s="109"/>
      <c r="IE46" s="109"/>
      <c r="IF46" s="109"/>
      <c r="IG46" s="109"/>
      <c r="IH46" s="109"/>
      <c r="II46" s="109"/>
      <c r="IJ46" s="109"/>
      <c r="IK46" s="109"/>
      <c r="IL46" s="109"/>
      <c r="IM46" s="109"/>
      <c r="IN46" s="109"/>
      <c r="IO46" s="109"/>
      <c r="IP46" s="109"/>
      <c r="IQ46" s="109"/>
      <c r="IR46" s="109"/>
      <c r="IS46" s="109"/>
      <c r="IT46" s="109"/>
      <c r="IU46" s="109"/>
    </row>
    <row r="47" spans="1:255" s="110" customFormat="1" ht="12" customHeight="1" x14ac:dyDescent="0.25">
      <c r="A47" s="104"/>
      <c r="B47" s="105" t="s">
        <v>61</v>
      </c>
      <c r="C47" s="106" t="s">
        <v>25</v>
      </c>
      <c r="D47" s="106">
        <v>0.2</v>
      </c>
      <c r="E47" s="106" t="s">
        <v>98</v>
      </c>
      <c r="F47" s="107">
        <v>125000</v>
      </c>
      <c r="G47" s="108">
        <f t="shared" si="1"/>
        <v>25000</v>
      </c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09"/>
      <c r="DE47" s="109"/>
      <c r="DF47" s="109"/>
      <c r="DG47" s="109"/>
      <c r="DH47" s="109"/>
      <c r="DI47" s="109"/>
      <c r="DJ47" s="109"/>
      <c r="DK47" s="109"/>
      <c r="DL47" s="109"/>
      <c r="DM47" s="109"/>
      <c r="DN47" s="109"/>
      <c r="DO47" s="109"/>
      <c r="DP47" s="109"/>
      <c r="DQ47" s="109"/>
      <c r="DR47" s="109"/>
      <c r="DS47" s="109"/>
      <c r="DT47" s="109"/>
      <c r="DU47" s="109"/>
      <c r="DV47" s="109"/>
      <c r="DW47" s="109"/>
      <c r="DX47" s="109"/>
      <c r="DY47" s="109"/>
      <c r="DZ47" s="109"/>
      <c r="EA47" s="109"/>
      <c r="EB47" s="109"/>
      <c r="EC47" s="109"/>
      <c r="ED47" s="109"/>
      <c r="EE47" s="109"/>
      <c r="EF47" s="109"/>
      <c r="EG47" s="109"/>
      <c r="EH47" s="109"/>
      <c r="EI47" s="109"/>
      <c r="EJ47" s="109"/>
      <c r="EK47" s="109"/>
      <c r="EL47" s="109"/>
      <c r="EM47" s="109"/>
      <c r="EN47" s="109"/>
      <c r="EO47" s="109"/>
      <c r="EP47" s="109"/>
      <c r="EQ47" s="109"/>
      <c r="ER47" s="109"/>
      <c r="ES47" s="109"/>
      <c r="ET47" s="109"/>
      <c r="EU47" s="109"/>
      <c r="EV47" s="109"/>
      <c r="EW47" s="109"/>
      <c r="EX47" s="109"/>
      <c r="EY47" s="109"/>
      <c r="EZ47" s="109"/>
      <c r="FA47" s="109"/>
      <c r="FB47" s="109"/>
      <c r="FC47" s="109"/>
      <c r="FD47" s="109"/>
      <c r="FE47" s="109"/>
      <c r="FF47" s="109"/>
      <c r="FG47" s="109"/>
      <c r="FH47" s="109"/>
      <c r="FI47" s="109"/>
      <c r="FJ47" s="109"/>
      <c r="FK47" s="109"/>
      <c r="FL47" s="109"/>
      <c r="FM47" s="109"/>
      <c r="FN47" s="109"/>
      <c r="FO47" s="109"/>
      <c r="FP47" s="109"/>
      <c r="FQ47" s="109"/>
      <c r="FR47" s="109"/>
      <c r="FS47" s="109"/>
      <c r="FT47" s="109"/>
      <c r="FU47" s="109"/>
      <c r="FV47" s="109"/>
      <c r="FW47" s="109"/>
      <c r="FX47" s="109"/>
      <c r="FY47" s="109"/>
      <c r="FZ47" s="109"/>
      <c r="GA47" s="109"/>
      <c r="GB47" s="109"/>
      <c r="GC47" s="109"/>
      <c r="GD47" s="109"/>
      <c r="GE47" s="109"/>
      <c r="GF47" s="109"/>
      <c r="GG47" s="109"/>
      <c r="GH47" s="109"/>
      <c r="GI47" s="109"/>
      <c r="GJ47" s="109"/>
      <c r="GK47" s="109"/>
      <c r="GL47" s="109"/>
      <c r="GM47" s="109"/>
      <c r="GN47" s="109"/>
      <c r="GO47" s="109"/>
      <c r="GP47" s="109"/>
      <c r="GQ47" s="109"/>
      <c r="GR47" s="109"/>
      <c r="GS47" s="109"/>
      <c r="GT47" s="109"/>
      <c r="GU47" s="109"/>
      <c r="GV47" s="109"/>
      <c r="GW47" s="109"/>
      <c r="GX47" s="109"/>
      <c r="GY47" s="109"/>
      <c r="GZ47" s="109"/>
      <c r="HA47" s="109"/>
      <c r="HB47" s="109"/>
      <c r="HC47" s="109"/>
      <c r="HD47" s="109"/>
      <c r="HE47" s="109"/>
      <c r="HF47" s="109"/>
      <c r="HG47" s="109"/>
      <c r="HH47" s="109"/>
      <c r="HI47" s="109"/>
      <c r="HJ47" s="109"/>
      <c r="HK47" s="109"/>
      <c r="HL47" s="109"/>
      <c r="HM47" s="109"/>
      <c r="HN47" s="109"/>
      <c r="HO47" s="109"/>
      <c r="HP47" s="109"/>
      <c r="HQ47" s="109"/>
      <c r="HR47" s="109"/>
      <c r="HS47" s="109"/>
      <c r="HT47" s="109"/>
      <c r="HU47" s="109"/>
      <c r="HV47" s="109"/>
      <c r="HW47" s="109"/>
      <c r="HX47" s="109"/>
      <c r="HY47" s="109"/>
      <c r="HZ47" s="109"/>
      <c r="IA47" s="109"/>
      <c r="IB47" s="109"/>
      <c r="IC47" s="109"/>
      <c r="ID47" s="109"/>
      <c r="IE47" s="109"/>
      <c r="IF47" s="109"/>
      <c r="IG47" s="109"/>
      <c r="IH47" s="109"/>
      <c r="II47" s="109"/>
      <c r="IJ47" s="109"/>
      <c r="IK47" s="109"/>
      <c r="IL47" s="109"/>
      <c r="IM47" s="109"/>
      <c r="IN47" s="109"/>
      <c r="IO47" s="109"/>
      <c r="IP47" s="109"/>
      <c r="IQ47" s="109"/>
      <c r="IR47" s="109"/>
      <c r="IS47" s="109"/>
      <c r="IT47" s="109"/>
      <c r="IU47" s="109"/>
    </row>
    <row r="48" spans="1:255" ht="12.75" customHeight="1" x14ac:dyDescent="0.25">
      <c r="A48" s="5"/>
      <c r="B48" s="24" t="s">
        <v>26</v>
      </c>
      <c r="C48" s="25"/>
      <c r="D48" s="25"/>
      <c r="E48" s="25"/>
      <c r="F48" s="95"/>
      <c r="G48" s="96">
        <f>SUM(G44:G47)</f>
        <v>200000</v>
      </c>
    </row>
    <row r="49" spans="1:255" s="1" customFormat="1" ht="12" customHeight="1" x14ac:dyDescent="0.25">
      <c r="A49" s="2"/>
      <c r="B49" s="12"/>
      <c r="C49" s="14"/>
      <c r="D49" s="14"/>
      <c r="E49" s="14"/>
      <c r="F49" s="15"/>
      <c r="G49" s="73"/>
    </row>
    <row r="50" spans="1:255" ht="12" customHeight="1" x14ac:dyDescent="0.25">
      <c r="A50" s="5"/>
      <c r="B50" s="97" t="s">
        <v>27</v>
      </c>
      <c r="C50" s="98"/>
      <c r="D50" s="99"/>
      <c r="E50" s="99"/>
      <c r="F50" s="100"/>
      <c r="G50" s="101"/>
    </row>
    <row r="51" spans="1:255" ht="24" customHeight="1" x14ac:dyDescent="0.25">
      <c r="A51" s="5"/>
      <c r="B51" s="102" t="s">
        <v>28</v>
      </c>
      <c r="C51" s="103" t="s">
        <v>29</v>
      </c>
      <c r="D51" s="103" t="s">
        <v>30</v>
      </c>
      <c r="E51" s="102" t="s">
        <v>17</v>
      </c>
      <c r="F51" s="103" t="s">
        <v>18</v>
      </c>
      <c r="G51" s="102" t="s">
        <v>19</v>
      </c>
    </row>
    <row r="52" spans="1:255" s="110" customFormat="1" ht="12" customHeight="1" x14ac:dyDescent="0.25">
      <c r="A52" s="104"/>
      <c r="B52" s="111" t="s">
        <v>85</v>
      </c>
      <c r="C52" s="106" t="s">
        <v>86</v>
      </c>
      <c r="D52" s="106">
        <v>1300</v>
      </c>
      <c r="E52" s="106" t="s">
        <v>112</v>
      </c>
      <c r="F52" s="107">
        <v>120</v>
      </c>
      <c r="G52" s="108">
        <f>D52*F52</f>
        <v>156000</v>
      </c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109"/>
      <c r="DM52" s="109"/>
      <c r="DN52" s="109"/>
      <c r="DO52" s="109"/>
      <c r="DP52" s="109"/>
      <c r="DQ52" s="109"/>
      <c r="DR52" s="109"/>
      <c r="DS52" s="109"/>
      <c r="DT52" s="109"/>
      <c r="DU52" s="109"/>
      <c r="DV52" s="109"/>
      <c r="DW52" s="109"/>
      <c r="DX52" s="109"/>
      <c r="DY52" s="109"/>
      <c r="DZ52" s="109"/>
      <c r="EA52" s="109"/>
      <c r="EB52" s="109"/>
      <c r="EC52" s="109"/>
      <c r="ED52" s="109"/>
      <c r="EE52" s="109"/>
      <c r="EF52" s="109"/>
      <c r="EG52" s="109"/>
      <c r="EH52" s="109"/>
      <c r="EI52" s="109"/>
      <c r="EJ52" s="109"/>
      <c r="EK52" s="109"/>
      <c r="EL52" s="109"/>
      <c r="EM52" s="109"/>
      <c r="EN52" s="109"/>
      <c r="EO52" s="109"/>
      <c r="EP52" s="109"/>
      <c r="EQ52" s="109"/>
      <c r="ER52" s="109"/>
      <c r="ES52" s="109"/>
      <c r="ET52" s="109"/>
      <c r="EU52" s="109"/>
      <c r="EV52" s="109"/>
      <c r="EW52" s="109"/>
      <c r="EX52" s="109"/>
      <c r="EY52" s="109"/>
      <c r="EZ52" s="109"/>
      <c r="FA52" s="109"/>
      <c r="FB52" s="109"/>
      <c r="FC52" s="109"/>
      <c r="FD52" s="109"/>
      <c r="FE52" s="109"/>
      <c r="FF52" s="109"/>
      <c r="FG52" s="109"/>
      <c r="FH52" s="109"/>
      <c r="FI52" s="109"/>
      <c r="FJ52" s="109"/>
      <c r="FK52" s="109"/>
      <c r="FL52" s="109"/>
      <c r="FM52" s="109"/>
      <c r="FN52" s="109"/>
      <c r="FO52" s="109"/>
      <c r="FP52" s="109"/>
      <c r="FQ52" s="109"/>
      <c r="FR52" s="109"/>
      <c r="FS52" s="109"/>
      <c r="FT52" s="109"/>
      <c r="FU52" s="109"/>
      <c r="FV52" s="109"/>
      <c r="FW52" s="109"/>
      <c r="FX52" s="109"/>
      <c r="FY52" s="109"/>
      <c r="FZ52" s="109"/>
      <c r="GA52" s="109"/>
      <c r="GB52" s="109"/>
      <c r="GC52" s="109"/>
      <c r="GD52" s="109"/>
      <c r="GE52" s="109"/>
      <c r="GF52" s="109"/>
      <c r="GG52" s="109"/>
      <c r="GH52" s="109"/>
      <c r="GI52" s="109"/>
      <c r="GJ52" s="109"/>
      <c r="GK52" s="109"/>
      <c r="GL52" s="109"/>
      <c r="GM52" s="109"/>
      <c r="GN52" s="109"/>
      <c r="GO52" s="109"/>
      <c r="GP52" s="109"/>
      <c r="GQ52" s="109"/>
      <c r="GR52" s="109"/>
      <c r="GS52" s="109"/>
      <c r="GT52" s="109"/>
      <c r="GU52" s="109"/>
      <c r="GV52" s="109"/>
      <c r="GW52" s="109"/>
      <c r="GX52" s="109"/>
      <c r="GY52" s="109"/>
      <c r="GZ52" s="109"/>
      <c r="HA52" s="109"/>
      <c r="HB52" s="109"/>
      <c r="HC52" s="109"/>
      <c r="HD52" s="109"/>
      <c r="HE52" s="109"/>
      <c r="HF52" s="109"/>
      <c r="HG52" s="109"/>
      <c r="HH52" s="109"/>
      <c r="HI52" s="109"/>
      <c r="HJ52" s="109"/>
      <c r="HK52" s="109"/>
      <c r="HL52" s="109"/>
      <c r="HM52" s="109"/>
      <c r="HN52" s="109"/>
      <c r="HO52" s="109"/>
      <c r="HP52" s="109"/>
      <c r="HQ52" s="109"/>
      <c r="HR52" s="109"/>
      <c r="HS52" s="109"/>
      <c r="HT52" s="109"/>
      <c r="HU52" s="109"/>
      <c r="HV52" s="109"/>
      <c r="HW52" s="109"/>
      <c r="HX52" s="109"/>
      <c r="HY52" s="109"/>
      <c r="HZ52" s="109"/>
      <c r="IA52" s="109"/>
      <c r="IB52" s="109"/>
      <c r="IC52" s="109"/>
      <c r="ID52" s="109"/>
      <c r="IE52" s="109"/>
      <c r="IF52" s="109"/>
      <c r="IG52" s="109"/>
      <c r="IH52" s="109"/>
      <c r="II52" s="109"/>
      <c r="IJ52" s="109"/>
      <c r="IK52" s="109"/>
      <c r="IL52" s="109"/>
      <c r="IM52" s="109"/>
      <c r="IN52" s="109"/>
      <c r="IO52" s="109"/>
      <c r="IP52" s="109"/>
      <c r="IQ52" s="109"/>
      <c r="IR52" s="109"/>
      <c r="IS52" s="109"/>
      <c r="IT52" s="109"/>
      <c r="IU52" s="109"/>
    </row>
    <row r="53" spans="1:255" s="110" customFormat="1" ht="12" customHeight="1" x14ac:dyDescent="0.25">
      <c r="A53" s="104"/>
      <c r="B53" s="111" t="s">
        <v>63</v>
      </c>
      <c r="C53" s="106"/>
      <c r="D53" s="106"/>
      <c r="E53" s="106"/>
      <c r="F53" s="107"/>
      <c r="G53" s="108" t="s">
        <v>62</v>
      </c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  <c r="EN53" s="109"/>
      <c r="EO53" s="109"/>
      <c r="EP53" s="109"/>
      <c r="EQ53" s="109"/>
      <c r="ER53" s="109"/>
      <c r="ES53" s="109"/>
      <c r="ET53" s="109"/>
      <c r="EU53" s="109"/>
      <c r="EV53" s="109"/>
      <c r="EW53" s="109"/>
      <c r="EX53" s="109"/>
      <c r="EY53" s="109"/>
      <c r="EZ53" s="109"/>
      <c r="FA53" s="109"/>
      <c r="FB53" s="109"/>
      <c r="FC53" s="109"/>
      <c r="FD53" s="109"/>
      <c r="FE53" s="109"/>
      <c r="FF53" s="109"/>
      <c r="FG53" s="109"/>
      <c r="FH53" s="109"/>
      <c r="FI53" s="109"/>
      <c r="FJ53" s="109"/>
      <c r="FK53" s="109"/>
      <c r="FL53" s="109"/>
      <c r="FM53" s="109"/>
      <c r="FN53" s="109"/>
      <c r="FO53" s="109"/>
      <c r="FP53" s="109"/>
      <c r="FQ53" s="109"/>
      <c r="FR53" s="109"/>
      <c r="FS53" s="109"/>
      <c r="FT53" s="109"/>
      <c r="FU53" s="109"/>
      <c r="FV53" s="109"/>
      <c r="FW53" s="109"/>
      <c r="FX53" s="109"/>
      <c r="FY53" s="109"/>
      <c r="FZ53" s="109"/>
      <c r="GA53" s="109"/>
      <c r="GB53" s="109"/>
      <c r="GC53" s="109"/>
      <c r="GD53" s="109"/>
      <c r="GE53" s="109"/>
      <c r="GF53" s="109"/>
      <c r="GG53" s="109"/>
      <c r="GH53" s="109"/>
      <c r="GI53" s="109"/>
      <c r="GJ53" s="109"/>
      <c r="GK53" s="109"/>
      <c r="GL53" s="109"/>
      <c r="GM53" s="109"/>
      <c r="GN53" s="109"/>
      <c r="GO53" s="109"/>
      <c r="GP53" s="109"/>
      <c r="GQ53" s="109"/>
      <c r="GR53" s="109"/>
      <c r="GS53" s="109"/>
      <c r="GT53" s="109"/>
      <c r="GU53" s="109"/>
      <c r="GV53" s="109"/>
      <c r="GW53" s="109"/>
      <c r="GX53" s="109"/>
      <c r="GY53" s="109"/>
      <c r="GZ53" s="109"/>
      <c r="HA53" s="109"/>
      <c r="HB53" s="109"/>
      <c r="HC53" s="109"/>
      <c r="HD53" s="109"/>
      <c r="HE53" s="109"/>
      <c r="HF53" s="109"/>
      <c r="HG53" s="109"/>
      <c r="HH53" s="109"/>
      <c r="HI53" s="109"/>
      <c r="HJ53" s="109"/>
      <c r="HK53" s="109"/>
      <c r="HL53" s="109"/>
      <c r="HM53" s="109"/>
      <c r="HN53" s="109"/>
      <c r="HO53" s="109"/>
      <c r="HP53" s="109"/>
      <c r="HQ53" s="109"/>
      <c r="HR53" s="109"/>
      <c r="HS53" s="109"/>
      <c r="HT53" s="109"/>
      <c r="HU53" s="109"/>
      <c r="HV53" s="109"/>
      <c r="HW53" s="109"/>
      <c r="HX53" s="109"/>
      <c r="HY53" s="109"/>
      <c r="HZ53" s="109"/>
      <c r="IA53" s="109"/>
      <c r="IB53" s="109"/>
      <c r="IC53" s="109"/>
      <c r="ID53" s="109"/>
      <c r="IE53" s="109"/>
      <c r="IF53" s="109"/>
      <c r="IG53" s="109"/>
      <c r="IH53" s="109"/>
      <c r="II53" s="109"/>
      <c r="IJ53" s="109"/>
      <c r="IK53" s="109"/>
      <c r="IL53" s="109"/>
      <c r="IM53" s="109"/>
      <c r="IN53" s="109"/>
      <c r="IO53" s="109"/>
      <c r="IP53" s="109"/>
      <c r="IQ53" s="109"/>
      <c r="IR53" s="109"/>
      <c r="IS53" s="109"/>
      <c r="IT53" s="109"/>
      <c r="IU53" s="109"/>
    </row>
    <row r="54" spans="1:255" s="110" customFormat="1" ht="12" customHeight="1" x14ac:dyDescent="0.25">
      <c r="A54" s="104"/>
      <c r="B54" s="105" t="s">
        <v>64</v>
      </c>
      <c r="C54" s="106" t="s">
        <v>87</v>
      </c>
      <c r="D54" s="106">
        <v>300</v>
      </c>
      <c r="E54" s="106" t="s">
        <v>98</v>
      </c>
      <c r="F54" s="107">
        <v>1280</v>
      </c>
      <c r="G54" s="108">
        <f t="shared" ref="G54:G65" si="2">D54*F54</f>
        <v>384000</v>
      </c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09"/>
      <c r="DS54" s="109"/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09"/>
      <c r="EW54" s="109"/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09"/>
      <c r="FL54" s="109"/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09"/>
      <c r="GA54" s="109"/>
      <c r="GB54" s="109"/>
      <c r="GC54" s="109"/>
      <c r="GD54" s="109"/>
      <c r="GE54" s="109"/>
      <c r="GF54" s="109"/>
      <c r="GG54" s="109"/>
      <c r="GH54" s="109"/>
      <c r="GI54" s="109"/>
      <c r="GJ54" s="109"/>
      <c r="GK54" s="109"/>
      <c r="GL54" s="109"/>
      <c r="GM54" s="109"/>
      <c r="GN54" s="109"/>
      <c r="GO54" s="109"/>
      <c r="GP54" s="109"/>
      <c r="GQ54" s="109"/>
      <c r="GR54" s="109"/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09"/>
      <c r="HG54" s="109"/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09"/>
      <c r="HV54" s="109"/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09"/>
      <c r="IK54" s="109"/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</row>
    <row r="55" spans="1:255" s="110" customFormat="1" ht="12" customHeight="1" x14ac:dyDescent="0.25">
      <c r="A55" s="104"/>
      <c r="B55" s="105" t="s">
        <v>88</v>
      </c>
      <c r="C55" s="106" t="s">
        <v>87</v>
      </c>
      <c r="D55" s="106">
        <v>200</v>
      </c>
      <c r="E55" s="106" t="s">
        <v>98</v>
      </c>
      <c r="F55" s="107">
        <v>1300</v>
      </c>
      <c r="G55" s="108">
        <f t="shared" si="2"/>
        <v>260000</v>
      </c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09"/>
      <c r="DE55" s="109"/>
      <c r="DF55" s="109"/>
      <c r="DG55" s="109"/>
      <c r="DH55" s="109"/>
      <c r="DI55" s="109"/>
      <c r="DJ55" s="109"/>
      <c r="DK55" s="109"/>
      <c r="DL55" s="109"/>
      <c r="DM55" s="109"/>
      <c r="DN55" s="109"/>
      <c r="DO55" s="109"/>
      <c r="DP55" s="109"/>
      <c r="DQ55" s="109"/>
      <c r="DR55" s="109"/>
      <c r="DS55" s="109"/>
      <c r="DT55" s="109"/>
      <c r="DU55" s="109"/>
      <c r="DV55" s="109"/>
      <c r="DW55" s="109"/>
      <c r="DX55" s="109"/>
      <c r="DY55" s="109"/>
      <c r="DZ55" s="109"/>
      <c r="EA55" s="109"/>
      <c r="EB55" s="109"/>
      <c r="EC55" s="109"/>
      <c r="ED55" s="109"/>
      <c r="EE55" s="109"/>
      <c r="EF55" s="109"/>
      <c r="EG55" s="109"/>
      <c r="EH55" s="109"/>
      <c r="EI55" s="109"/>
      <c r="EJ55" s="109"/>
      <c r="EK55" s="109"/>
      <c r="EL55" s="109"/>
      <c r="EM55" s="109"/>
      <c r="EN55" s="109"/>
      <c r="EO55" s="109"/>
      <c r="EP55" s="109"/>
      <c r="EQ55" s="109"/>
      <c r="ER55" s="109"/>
      <c r="ES55" s="109"/>
      <c r="ET55" s="109"/>
      <c r="EU55" s="109"/>
      <c r="EV55" s="109"/>
      <c r="EW55" s="109"/>
      <c r="EX55" s="109"/>
      <c r="EY55" s="109"/>
      <c r="EZ55" s="109"/>
      <c r="FA55" s="109"/>
      <c r="FB55" s="109"/>
      <c r="FC55" s="109"/>
      <c r="FD55" s="109"/>
      <c r="FE55" s="109"/>
      <c r="FF55" s="109"/>
      <c r="FG55" s="109"/>
      <c r="FH55" s="109"/>
      <c r="FI55" s="109"/>
      <c r="FJ55" s="109"/>
      <c r="FK55" s="109"/>
      <c r="FL55" s="109"/>
      <c r="FM55" s="109"/>
      <c r="FN55" s="109"/>
      <c r="FO55" s="109"/>
      <c r="FP55" s="109"/>
      <c r="FQ55" s="109"/>
      <c r="FR55" s="109"/>
      <c r="FS55" s="109"/>
      <c r="FT55" s="109"/>
      <c r="FU55" s="109"/>
      <c r="FV55" s="109"/>
      <c r="FW55" s="109"/>
      <c r="FX55" s="109"/>
      <c r="FY55" s="109"/>
      <c r="FZ55" s="109"/>
      <c r="GA55" s="109"/>
      <c r="GB55" s="109"/>
      <c r="GC55" s="109"/>
      <c r="GD55" s="109"/>
      <c r="GE55" s="109"/>
      <c r="GF55" s="109"/>
      <c r="GG55" s="109"/>
      <c r="GH55" s="109"/>
      <c r="GI55" s="109"/>
      <c r="GJ55" s="109"/>
      <c r="GK55" s="109"/>
      <c r="GL55" s="109"/>
      <c r="GM55" s="109"/>
      <c r="GN55" s="109"/>
      <c r="GO55" s="109"/>
      <c r="GP55" s="109"/>
      <c r="GQ55" s="109"/>
      <c r="GR55" s="109"/>
      <c r="GS55" s="109"/>
      <c r="GT55" s="109"/>
      <c r="GU55" s="109"/>
      <c r="GV55" s="109"/>
      <c r="GW55" s="109"/>
      <c r="GX55" s="109"/>
      <c r="GY55" s="109"/>
      <c r="GZ55" s="109"/>
      <c r="HA55" s="109"/>
      <c r="HB55" s="109"/>
      <c r="HC55" s="109"/>
      <c r="HD55" s="109"/>
      <c r="HE55" s="109"/>
      <c r="HF55" s="109"/>
      <c r="HG55" s="109"/>
      <c r="HH55" s="109"/>
      <c r="HI55" s="109"/>
      <c r="HJ55" s="109"/>
      <c r="HK55" s="109"/>
      <c r="HL55" s="109"/>
      <c r="HM55" s="109"/>
      <c r="HN55" s="109"/>
      <c r="HO55" s="109"/>
      <c r="HP55" s="109"/>
      <c r="HQ55" s="109"/>
      <c r="HR55" s="109"/>
      <c r="HS55" s="109"/>
      <c r="HT55" s="109"/>
      <c r="HU55" s="109"/>
      <c r="HV55" s="109"/>
      <c r="HW55" s="109"/>
      <c r="HX55" s="109"/>
      <c r="HY55" s="109"/>
      <c r="HZ55" s="109"/>
      <c r="IA55" s="109"/>
      <c r="IB55" s="109"/>
      <c r="IC55" s="109"/>
      <c r="ID55" s="109"/>
      <c r="IE55" s="109"/>
      <c r="IF55" s="109"/>
      <c r="IG55" s="109"/>
      <c r="IH55" s="109"/>
      <c r="II55" s="109"/>
      <c r="IJ55" s="109"/>
      <c r="IK55" s="109"/>
      <c r="IL55" s="109"/>
      <c r="IM55" s="109"/>
      <c r="IN55" s="109"/>
      <c r="IO55" s="109"/>
      <c r="IP55" s="109"/>
      <c r="IQ55" s="109"/>
      <c r="IR55" s="109"/>
      <c r="IS55" s="109"/>
      <c r="IT55" s="109"/>
      <c r="IU55" s="109"/>
    </row>
    <row r="56" spans="1:255" s="110" customFormat="1" ht="12" customHeight="1" x14ac:dyDescent="0.25">
      <c r="A56" s="104"/>
      <c r="B56" s="105" t="s">
        <v>89</v>
      </c>
      <c r="C56" s="106" t="s">
        <v>87</v>
      </c>
      <c r="D56" s="106">
        <v>100</v>
      </c>
      <c r="E56" s="106" t="s">
        <v>98</v>
      </c>
      <c r="F56" s="107">
        <v>850</v>
      </c>
      <c r="G56" s="108">
        <f t="shared" si="2"/>
        <v>85000</v>
      </c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09"/>
      <c r="EH56" s="109"/>
      <c r="EI56" s="109"/>
      <c r="EJ56" s="109"/>
      <c r="EK56" s="109"/>
      <c r="EL56" s="109"/>
      <c r="EM56" s="109"/>
      <c r="EN56" s="109"/>
      <c r="EO56" s="109"/>
      <c r="EP56" s="109"/>
      <c r="EQ56" s="109"/>
      <c r="ER56" s="109"/>
      <c r="ES56" s="109"/>
      <c r="ET56" s="109"/>
      <c r="EU56" s="109"/>
      <c r="EV56" s="109"/>
      <c r="EW56" s="109"/>
      <c r="EX56" s="109"/>
      <c r="EY56" s="109"/>
      <c r="EZ56" s="109"/>
      <c r="FA56" s="109"/>
      <c r="FB56" s="109"/>
      <c r="FC56" s="109"/>
      <c r="FD56" s="109"/>
      <c r="FE56" s="109"/>
      <c r="FF56" s="109"/>
      <c r="FG56" s="109"/>
      <c r="FH56" s="109"/>
      <c r="FI56" s="109"/>
      <c r="FJ56" s="109"/>
      <c r="FK56" s="109"/>
      <c r="FL56" s="109"/>
      <c r="FM56" s="109"/>
      <c r="FN56" s="109"/>
      <c r="FO56" s="109"/>
      <c r="FP56" s="109"/>
      <c r="FQ56" s="109"/>
      <c r="FR56" s="109"/>
      <c r="FS56" s="109"/>
      <c r="FT56" s="109"/>
      <c r="FU56" s="109"/>
      <c r="FV56" s="109"/>
      <c r="FW56" s="109"/>
      <c r="FX56" s="109"/>
      <c r="FY56" s="109"/>
      <c r="FZ56" s="109"/>
      <c r="GA56" s="109"/>
      <c r="GB56" s="109"/>
      <c r="GC56" s="109"/>
      <c r="GD56" s="109"/>
      <c r="GE56" s="109"/>
      <c r="GF56" s="109"/>
      <c r="GG56" s="109"/>
      <c r="GH56" s="109"/>
      <c r="GI56" s="109"/>
      <c r="GJ56" s="109"/>
      <c r="GK56" s="109"/>
      <c r="GL56" s="109"/>
      <c r="GM56" s="109"/>
      <c r="GN56" s="109"/>
      <c r="GO56" s="109"/>
      <c r="GP56" s="109"/>
      <c r="GQ56" s="109"/>
      <c r="GR56" s="109"/>
      <c r="GS56" s="109"/>
      <c r="GT56" s="109"/>
      <c r="GU56" s="109"/>
      <c r="GV56" s="109"/>
      <c r="GW56" s="109"/>
      <c r="GX56" s="109"/>
      <c r="GY56" s="109"/>
      <c r="GZ56" s="109"/>
      <c r="HA56" s="109"/>
      <c r="HB56" s="109"/>
      <c r="HC56" s="109"/>
      <c r="HD56" s="109"/>
      <c r="HE56" s="109"/>
      <c r="HF56" s="109"/>
      <c r="HG56" s="109"/>
      <c r="HH56" s="109"/>
      <c r="HI56" s="109"/>
      <c r="HJ56" s="109"/>
      <c r="HK56" s="109"/>
      <c r="HL56" s="109"/>
      <c r="HM56" s="109"/>
      <c r="HN56" s="109"/>
      <c r="HO56" s="109"/>
      <c r="HP56" s="109"/>
      <c r="HQ56" s="109"/>
      <c r="HR56" s="109"/>
      <c r="HS56" s="109"/>
      <c r="HT56" s="109"/>
      <c r="HU56" s="109"/>
      <c r="HV56" s="109"/>
      <c r="HW56" s="109"/>
      <c r="HX56" s="109"/>
      <c r="HY56" s="109"/>
      <c r="HZ56" s="109"/>
      <c r="IA56" s="109"/>
      <c r="IB56" s="109"/>
      <c r="IC56" s="109"/>
      <c r="ID56" s="109"/>
      <c r="IE56" s="109"/>
      <c r="IF56" s="109"/>
      <c r="IG56" s="109"/>
      <c r="IH56" s="109"/>
      <c r="II56" s="109"/>
      <c r="IJ56" s="109"/>
      <c r="IK56" s="109"/>
      <c r="IL56" s="109"/>
      <c r="IM56" s="109"/>
      <c r="IN56" s="109"/>
      <c r="IO56" s="109"/>
      <c r="IP56" s="109"/>
      <c r="IQ56" s="109"/>
      <c r="IR56" s="109"/>
      <c r="IS56" s="109"/>
      <c r="IT56" s="109"/>
      <c r="IU56" s="109"/>
    </row>
    <row r="57" spans="1:255" s="110" customFormat="1" ht="12" customHeight="1" x14ac:dyDescent="0.25">
      <c r="A57" s="104"/>
      <c r="B57" s="105" t="s">
        <v>90</v>
      </c>
      <c r="C57" s="106" t="s">
        <v>87</v>
      </c>
      <c r="D57" s="106">
        <v>350</v>
      </c>
      <c r="E57" s="106" t="s">
        <v>98</v>
      </c>
      <c r="F57" s="107">
        <v>1940</v>
      </c>
      <c r="G57" s="108">
        <f t="shared" si="2"/>
        <v>679000</v>
      </c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109"/>
      <c r="EF57" s="109"/>
      <c r="EG57" s="109"/>
      <c r="EH57" s="109"/>
      <c r="EI57" s="109"/>
      <c r="EJ57" s="109"/>
      <c r="EK57" s="109"/>
      <c r="EL57" s="109"/>
      <c r="EM57" s="109"/>
      <c r="EN57" s="109"/>
      <c r="EO57" s="109"/>
      <c r="EP57" s="109"/>
      <c r="EQ57" s="109"/>
      <c r="ER57" s="109"/>
      <c r="ES57" s="109"/>
      <c r="ET57" s="109"/>
      <c r="EU57" s="109"/>
      <c r="EV57" s="109"/>
      <c r="EW57" s="109"/>
      <c r="EX57" s="109"/>
      <c r="EY57" s="109"/>
      <c r="EZ57" s="109"/>
      <c r="FA57" s="109"/>
      <c r="FB57" s="109"/>
      <c r="FC57" s="109"/>
      <c r="FD57" s="109"/>
      <c r="FE57" s="109"/>
      <c r="FF57" s="109"/>
      <c r="FG57" s="109"/>
      <c r="FH57" s="109"/>
      <c r="FI57" s="109"/>
      <c r="FJ57" s="109"/>
      <c r="FK57" s="109"/>
      <c r="FL57" s="109"/>
      <c r="FM57" s="109"/>
      <c r="FN57" s="109"/>
      <c r="FO57" s="109"/>
      <c r="FP57" s="109"/>
      <c r="FQ57" s="109"/>
      <c r="FR57" s="109"/>
      <c r="FS57" s="109"/>
      <c r="FT57" s="109"/>
      <c r="FU57" s="109"/>
      <c r="FV57" s="109"/>
      <c r="FW57" s="109"/>
      <c r="FX57" s="109"/>
      <c r="FY57" s="109"/>
      <c r="FZ57" s="109"/>
      <c r="GA57" s="109"/>
      <c r="GB57" s="109"/>
      <c r="GC57" s="109"/>
      <c r="GD57" s="109"/>
      <c r="GE57" s="109"/>
      <c r="GF57" s="109"/>
      <c r="GG57" s="109"/>
      <c r="GH57" s="109"/>
      <c r="GI57" s="109"/>
      <c r="GJ57" s="109"/>
      <c r="GK57" s="109"/>
      <c r="GL57" s="109"/>
      <c r="GM57" s="109"/>
      <c r="GN57" s="109"/>
      <c r="GO57" s="109"/>
      <c r="GP57" s="109"/>
      <c r="GQ57" s="109"/>
      <c r="GR57" s="109"/>
      <c r="GS57" s="109"/>
      <c r="GT57" s="109"/>
      <c r="GU57" s="109"/>
      <c r="GV57" s="109"/>
      <c r="GW57" s="109"/>
      <c r="GX57" s="109"/>
      <c r="GY57" s="109"/>
      <c r="GZ57" s="109"/>
      <c r="HA57" s="109"/>
      <c r="HB57" s="109"/>
      <c r="HC57" s="109"/>
      <c r="HD57" s="109"/>
      <c r="HE57" s="109"/>
      <c r="HF57" s="109"/>
      <c r="HG57" s="109"/>
      <c r="HH57" s="109"/>
      <c r="HI57" s="109"/>
      <c r="HJ57" s="109"/>
      <c r="HK57" s="109"/>
      <c r="HL57" s="109"/>
      <c r="HM57" s="109"/>
      <c r="HN57" s="109"/>
      <c r="HO57" s="109"/>
      <c r="HP57" s="109"/>
      <c r="HQ57" s="109"/>
      <c r="HR57" s="109"/>
      <c r="HS57" s="109"/>
      <c r="HT57" s="109"/>
      <c r="HU57" s="109"/>
      <c r="HV57" s="109"/>
      <c r="HW57" s="109"/>
      <c r="HX57" s="109"/>
      <c r="HY57" s="109"/>
      <c r="HZ57" s="109"/>
      <c r="IA57" s="109"/>
      <c r="IB57" s="109"/>
      <c r="IC57" s="109"/>
      <c r="ID57" s="109"/>
      <c r="IE57" s="109"/>
      <c r="IF57" s="109"/>
      <c r="IG57" s="109"/>
      <c r="IH57" s="109"/>
      <c r="II57" s="109"/>
      <c r="IJ57" s="109"/>
      <c r="IK57" s="109"/>
      <c r="IL57" s="109"/>
      <c r="IM57" s="109"/>
      <c r="IN57" s="109"/>
      <c r="IO57" s="109"/>
      <c r="IP57" s="109"/>
      <c r="IQ57" s="109"/>
      <c r="IR57" s="109"/>
      <c r="IS57" s="109"/>
      <c r="IT57" s="109"/>
      <c r="IU57" s="109"/>
    </row>
    <row r="58" spans="1:255" s="110" customFormat="1" ht="12" customHeight="1" x14ac:dyDescent="0.25">
      <c r="A58" s="104"/>
      <c r="B58" s="111" t="s">
        <v>65</v>
      </c>
      <c r="C58" s="106"/>
      <c r="D58" s="106"/>
      <c r="E58" s="106"/>
      <c r="F58" s="107"/>
      <c r="G58" s="108" t="s">
        <v>62</v>
      </c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  <c r="EN58" s="109"/>
      <c r="EO58" s="109"/>
      <c r="EP58" s="109"/>
      <c r="EQ58" s="109"/>
      <c r="ER58" s="109"/>
      <c r="ES58" s="109"/>
      <c r="ET58" s="109"/>
      <c r="EU58" s="109"/>
      <c r="EV58" s="109"/>
      <c r="EW58" s="109"/>
      <c r="EX58" s="109"/>
      <c r="EY58" s="109"/>
      <c r="EZ58" s="109"/>
      <c r="FA58" s="109"/>
      <c r="FB58" s="109"/>
      <c r="FC58" s="109"/>
      <c r="FD58" s="109"/>
      <c r="FE58" s="109"/>
      <c r="FF58" s="109"/>
      <c r="FG58" s="109"/>
      <c r="FH58" s="109"/>
      <c r="FI58" s="109"/>
      <c r="FJ58" s="109"/>
      <c r="FK58" s="109"/>
      <c r="FL58" s="109"/>
      <c r="FM58" s="109"/>
      <c r="FN58" s="109"/>
      <c r="FO58" s="109"/>
      <c r="FP58" s="109"/>
      <c r="FQ58" s="109"/>
      <c r="FR58" s="109"/>
      <c r="FS58" s="109"/>
      <c r="FT58" s="109"/>
      <c r="FU58" s="109"/>
      <c r="FV58" s="109"/>
      <c r="FW58" s="109"/>
      <c r="FX58" s="109"/>
      <c r="FY58" s="109"/>
      <c r="FZ58" s="109"/>
      <c r="GA58" s="109"/>
      <c r="GB58" s="109"/>
      <c r="GC58" s="109"/>
      <c r="GD58" s="109"/>
      <c r="GE58" s="109"/>
      <c r="GF58" s="109"/>
      <c r="GG58" s="109"/>
      <c r="GH58" s="109"/>
      <c r="GI58" s="109"/>
      <c r="GJ58" s="109"/>
      <c r="GK58" s="109"/>
      <c r="GL58" s="109"/>
      <c r="GM58" s="109"/>
      <c r="GN58" s="109"/>
      <c r="GO58" s="109"/>
      <c r="GP58" s="109"/>
      <c r="GQ58" s="109"/>
      <c r="GR58" s="109"/>
      <c r="GS58" s="109"/>
      <c r="GT58" s="109"/>
      <c r="GU58" s="109"/>
      <c r="GV58" s="109"/>
      <c r="GW58" s="109"/>
      <c r="GX58" s="109"/>
      <c r="GY58" s="109"/>
      <c r="GZ58" s="109"/>
      <c r="HA58" s="109"/>
      <c r="HB58" s="109"/>
      <c r="HC58" s="109"/>
      <c r="HD58" s="109"/>
      <c r="HE58" s="109"/>
      <c r="HF58" s="109"/>
      <c r="HG58" s="109"/>
      <c r="HH58" s="109"/>
      <c r="HI58" s="109"/>
      <c r="HJ58" s="109"/>
      <c r="HK58" s="109"/>
      <c r="HL58" s="109"/>
      <c r="HM58" s="109"/>
      <c r="HN58" s="109"/>
      <c r="HO58" s="109"/>
      <c r="HP58" s="109"/>
      <c r="HQ58" s="109"/>
      <c r="HR58" s="109"/>
      <c r="HS58" s="109"/>
      <c r="HT58" s="109"/>
      <c r="HU58" s="109"/>
      <c r="HV58" s="109"/>
      <c r="HW58" s="109"/>
      <c r="HX58" s="109"/>
      <c r="HY58" s="109"/>
      <c r="HZ58" s="109"/>
      <c r="IA58" s="109"/>
      <c r="IB58" s="109"/>
      <c r="IC58" s="109"/>
      <c r="ID58" s="109"/>
      <c r="IE58" s="109"/>
      <c r="IF58" s="109"/>
      <c r="IG58" s="109"/>
      <c r="IH58" s="109"/>
      <c r="II58" s="109"/>
      <c r="IJ58" s="109"/>
      <c r="IK58" s="109"/>
      <c r="IL58" s="109"/>
      <c r="IM58" s="109"/>
      <c r="IN58" s="109"/>
      <c r="IO58" s="109"/>
      <c r="IP58" s="109"/>
      <c r="IQ58" s="109"/>
      <c r="IR58" s="109"/>
      <c r="IS58" s="109"/>
      <c r="IT58" s="109"/>
      <c r="IU58" s="109"/>
    </row>
    <row r="59" spans="1:255" s="110" customFormat="1" ht="12" customHeight="1" x14ac:dyDescent="0.25">
      <c r="A59" s="104"/>
      <c r="B59" s="105" t="s">
        <v>91</v>
      </c>
      <c r="C59" s="106" t="s">
        <v>87</v>
      </c>
      <c r="D59" s="106">
        <v>20</v>
      </c>
      <c r="E59" s="106" t="s">
        <v>60</v>
      </c>
      <c r="F59" s="107">
        <v>1200</v>
      </c>
      <c r="G59" s="108">
        <f>D59*F59</f>
        <v>24000</v>
      </c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  <c r="EN59" s="109"/>
      <c r="EO59" s="109"/>
      <c r="EP59" s="109"/>
      <c r="EQ59" s="109"/>
      <c r="ER59" s="109"/>
      <c r="ES59" s="109"/>
      <c r="ET59" s="109"/>
      <c r="EU59" s="109"/>
      <c r="EV59" s="109"/>
      <c r="EW59" s="109"/>
      <c r="EX59" s="109"/>
      <c r="EY59" s="109"/>
      <c r="EZ59" s="109"/>
      <c r="FA59" s="109"/>
      <c r="FB59" s="109"/>
      <c r="FC59" s="109"/>
      <c r="FD59" s="109"/>
      <c r="FE59" s="109"/>
      <c r="FF59" s="109"/>
      <c r="FG59" s="109"/>
      <c r="FH59" s="109"/>
      <c r="FI59" s="109"/>
      <c r="FJ59" s="109"/>
      <c r="FK59" s="109"/>
      <c r="FL59" s="109"/>
      <c r="FM59" s="109"/>
      <c r="FN59" s="109"/>
      <c r="FO59" s="109"/>
      <c r="FP59" s="109"/>
      <c r="FQ59" s="109"/>
      <c r="FR59" s="109"/>
      <c r="FS59" s="109"/>
      <c r="FT59" s="109"/>
      <c r="FU59" s="109"/>
      <c r="FV59" s="109"/>
      <c r="FW59" s="109"/>
      <c r="FX59" s="109"/>
      <c r="FY59" s="109"/>
      <c r="FZ59" s="109"/>
      <c r="GA59" s="109"/>
      <c r="GB59" s="109"/>
      <c r="GC59" s="109"/>
      <c r="GD59" s="109"/>
      <c r="GE59" s="109"/>
      <c r="GF59" s="109"/>
      <c r="GG59" s="109"/>
      <c r="GH59" s="109"/>
      <c r="GI59" s="109"/>
      <c r="GJ59" s="109"/>
      <c r="GK59" s="109"/>
      <c r="GL59" s="109"/>
      <c r="GM59" s="109"/>
      <c r="GN59" s="109"/>
      <c r="GO59" s="109"/>
      <c r="GP59" s="109"/>
      <c r="GQ59" s="109"/>
      <c r="GR59" s="109"/>
      <c r="GS59" s="109"/>
      <c r="GT59" s="109"/>
      <c r="GU59" s="109"/>
      <c r="GV59" s="109"/>
      <c r="GW59" s="109"/>
      <c r="GX59" s="109"/>
      <c r="GY59" s="109"/>
      <c r="GZ59" s="109"/>
      <c r="HA59" s="109"/>
      <c r="HB59" s="109"/>
      <c r="HC59" s="109"/>
      <c r="HD59" s="109"/>
      <c r="HE59" s="109"/>
      <c r="HF59" s="109"/>
      <c r="HG59" s="109"/>
      <c r="HH59" s="109"/>
      <c r="HI59" s="109"/>
      <c r="HJ59" s="109"/>
      <c r="HK59" s="109"/>
      <c r="HL59" s="109"/>
      <c r="HM59" s="109"/>
      <c r="HN59" s="109"/>
      <c r="HO59" s="109"/>
      <c r="HP59" s="109"/>
      <c r="HQ59" s="109"/>
      <c r="HR59" s="109"/>
      <c r="HS59" s="109"/>
      <c r="HT59" s="109"/>
      <c r="HU59" s="109"/>
      <c r="HV59" s="109"/>
      <c r="HW59" s="109"/>
      <c r="HX59" s="109"/>
      <c r="HY59" s="109"/>
      <c r="HZ59" s="109"/>
      <c r="IA59" s="109"/>
      <c r="IB59" s="109"/>
      <c r="IC59" s="109"/>
      <c r="ID59" s="109"/>
      <c r="IE59" s="109"/>
      <c r="IF59" s="109"/>
      <c r="IG59" s="109"/>
      <c r="IH59" s="109"/>
      <c r="II59" s="109"/>
      <c r="IJ59" s="109"/>
      <c r="IK59" s="109"/>
      <c r="IL59" s="109"/>
      <c r="IM59" s="109"/>
      <c r="IN59" s="109"/>
      <c r="IO59" s="109"/>
      <c r="IP59" s="109"/>
      <c r="IQ59" s="109"/>
      <c r="IR59" s="109"/>
      <c r="IS59" s="109"/>
      <c r="IT59" s="109"/>
      <c r="IU59" s="109"/>
    </row>
    <row r="60" spans="1:255" s="110" customFormat="1" ht="12" customHeight="1" x14ac:dyDescent="0.25">
      <c r="A60" s="104"/>
      <c r="B60" s="105" t="s">
        <v>113</v>
      </c>
      <c r="C60" s="106" t="s">
        <v>95</v>
      </c>
      <c r="D60" s="106">
        <v>2.5</v>
      </c>
      <c r="E60" s="106" t="s">
        <v>60</v>
      </c>
      <c r="F60" s="107">
        <v>17424</v>
      </c>
      <c r="G60" s="108">
        <f t="shared" si="2"/>
        <v>43560</v>
      </c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109"/>
      <c r="HK60" s="109"/>
      <c r="HL60" s="109"/>
      <c r="HM60" s="109"/>
      <c r="HN60" s="109"/>
      <c r="HO60" s="109"/>
      <c r="HP60" s="109"/>
      <c r="HQ60" s="109"/>
      <c r="HR60" s="109"/>
      <c r="HS60" s="109"/>
      <c r="HT60" s="109"/>
      <c r="HU60" s="109"/>
      <c r="HV60" s="109"/>
      <c r="HW60" s="109"/>
      <c r="HX60" s="109"/>
      <c r="HY60" s="109"/>
      <c r="HZ60" s="109"/>
      <c r="IA60" s="109"/>
      <c r="IB60" s="109"/>
      <c r="IC60" s="109"/>
      <c r="ID60" s="109"/>
      <c r="IE60" s="109"/>
      <c r="IF60" s="109"/>
      <c r="IG60" s="109"/>
      <c r="IH60" s="109"/>
      <c r="II60" s="109"/>
      <c r="IJ60" s="109"/>
      <c r="IK60" s="109"/>
      <c r="IL60" s="109"/>
      <c r="IM60" s="109"/>
      <c r="IN60" s="109"/>
      <c r="IO60" s="109"/>
      <c r="IP60" s="109"/>
      <c r="IQ60" s="109"/>
      <c r="IR60" s="109"/>
      <c r="IS60" s="109"/>
      <c r="IT60" s="109"/>
      <c r="IU60" s="109"/>
    </row>
    <row r="61" spans="1:255" s="110" customFormat="1" ht="12" customHeight="1" x14ac:dyDescent="0.25">
      <c r="A61" s="104"/>
      <c r="B61" s="105" t="s">
        <v>114</v>
      </c>
      <c r="C61" s="106" t="s">
        <v>87</v>
      </c>
      <c r="D61" s="106">
        <v>5</v>
      </c>
      <c r="E61" s="131" t="s">
        <v>93</v>
      </c>
      <c r="F61" s="132">
        <v>22200</v>
      </c>
      <c r="G61" s="133">
        <f>D61*F61</f>
        <v>111000</v>
      </c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09"/>
      <c r="DE61" s="109"/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9"/>
      <c r="DQ61" s="109"/>
      <c r="DR61" s="109"/>
      <c r="DS61" s="109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109"/>
      <c r="EF61" s="109"/>
      <c r="EG61" s="109"/>
      <c r="EH61" s="109"/>
      <c r="EI61" s="109"/>
      <c r="EJ61" s="109"/>
      <c r="EK61" s="109"/>
      <c r="EL61" s="109"/>
      <c r="EM61" s="109"/>
      <c r="EN61" s="109"/>
      <c r="EO61" s="109"/>
      <c r="EP61" s="109"/>
      <c r="EQ61" s="109"/>
      <c r="ER61" s="109"/>
      <c r="ES61" s="109"/>
      <c r="ET61" s="109"/>
      <c r="EU61" s="109"/>
      <c r="EV61" s="109"/>
      <c r="EW61" s="109"/>
      <c r="EX61" s="109"/>
      <c r="EY61" s="109"/>
      <c r="EZ61" s="109"/>
      <c r="FA61" s="109"/>
      <c r="FB61" s="109"/>
      <c r="FC61" s="109"/>
      <c r="FD61" s="109"/>
      <c r="FE61" s="109"/>
      <c r="FF61" s="109"/>
      <c r="FG61" s="109"/>
      <c r="FH61" s="109"/>
      <c r="FI61" s="109"/>
      <c r="FJ61" s="109"/>
      <c r="FK61" s="109"/>
      <c r="FL61" s="109"/>
      <c r="FM61" s="109"/>
      <c r="FN61" s="109"/>
      <c r="FO61" s="109"/>
      <c r="FP61" s="109"/>
      <c r="FQ61" s="109"/>
      <c r="FR61" s="109"/>
      <c r="FS61" s="109"/>
      <c r="FT61" s="109"/>
      <c r="FU61" s="109"/>
      <c r="FV61" s="109"/>
      <c r="FW61" s="109"/>
      <c r="FX61" s="109"/>
      <c r="FY61" s="109"/>
      <c r="FZ61" s="109"/>
      <c r="GA61" s="109"/>
      <c r="GB61" s="109"/>
      <c r="GC61" s="109"/>
      <c r="GD61" s="109"/>
      <c r="GE61" s="109"/>
      <c r="GF61" s="109"/>
      <c r="GG61" s="109"/>
      <c r="GH61" s="109"/>
      <c r="GI61" s="109"/>
      <c r="GJ61" s="109"/>
      <c r="GK61" s="109"/>
      <c r="GL61" s="109"/>
      <c r="GM61" s="109"/>
      <c r="GN61" s="109"/>
      <c r="GO61" s="109"/>
      <c r="GP61" s="109"/>
      <c r="GQ61" s="109"/>
      <c r="GR61" s="109"/>
      <c r="GS61" s="109"/>
      <c r="GT61" s="109"/>
      <c r="GU61" s="109"/>
      <c r="GV61" s="109"/>
      <c r="GW61" s="109"/>
      <c r="GX61" s="109"/>
      <c r="GY61" s="109"/>
      <c r="GZ61" s="109"/>
      <c r="HA61" s="109"/>
      <c r="HB61" s="109"/>
      <c r="HC61" s="109"/>
      <c r="HD61" s="109"/>
      <c r="HE61" s="109"/>
      <c r="HF61" s="109"/>
      <c r="HG61" s="109"/>
      <c r="HH61" s="109"/>
      <c r="HI61" s="109"/>
      <c r="HJ61" s="109"/>
      <c r="HK61" s="109"/>
      <c r="HL61" s="109"/>
      <c r="HM61" s="109"/>
      <c r="HN61" s="109"/>
      <c r="HO61" s="109"/>
      <c r="HP61" s="109"/>
      <c r="HQ61" s="109"/>
      <c r="HR61" s="109"/>
      <c r="HS61" s="109"/>
      <c r="HT61" s="109"/>
      <c r="HU61" s="109"/>
      <c r="HV61" s="109"/>
      <c r="HW61" s="109"/>
      <c r="HX61" s="109"/>
      <c r="HY61" s="109"/>
      <c r="HZ61" s="109"/>
      <c r="IA61" s="109"/>
      <c r="IB61" s="109"/>
      <c r="IC61" s="109"/>
      <c r="ID61" s="109"/>
      <c r="IE61" s="109"/>
      <c r="IF61" s="109"/>
      <c r="IG61" s="109"/>
      <c r="IH61" s="109"/>
      <c r="II61" s="109"/>
      <c r="IJ61" s="109"/>
      <c r="IK61" s="109"/>
      <c r="IL61" s="109"/>
      <c r="IM61" s="109"/>
      <c r="IN61" s="109"/>
      <c r="IO61" s="109"/>
      <c r="IP61" s="109"/>
      <c r="IQ61" s="109"/>
      <c r="IR61" s="109"/>
      <c r="IS61" s="109"/>
      <c r="IT61" s="109"/>
      <c r="IU61" s="109"/>
    </row>
    <row r="62" spans="1:255" s="110" customFormat="1" ht="12" customHeight="1" x14ac:dyDescent="0.25">
      <c r="A62" s="104"/>
      <c r="B62" s="111" t="s">
        <v>66</v>
      </c>
      <c r="C62" s="106"/>
      <c r="D62" s="106"/>
      <c r="E62" s="106"/>
      <c r="F62" s="107"/>
      <c r="G62" s="108" t="s">
        <v>62</v>
      </c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  <c r="EN62" s="109"/>
      <c r="EO62" s="109"/>
      <c r="EP62" s="109"/>
      <c r="EQ62" s="109"/>
      <c r="ER62" s="109"/>
      <c r="ES62" s="109"/>
      <c r="ET62" s="109"/>
      <c r="EU62" s="109"/>
      <c r="EV62" s="109"/>
      <c r="EW62" s="109"/>
      <c r="EX62" s="109"/>
      <c r="EY62" s="109"/>
      <c r="EZ62" s="109"/>
      <c r="FA62" s="109"/>
      <c r="FB62" s="109"/>
      <c r="FC62" s="109"/>
      <c r="FD62" s="109"/>
      <c r="FE62" s="109"/>
      <c r="FF62" s="109"/>
      <c r="FG62" s="109"/>
      <c r="FH62" s="109"/>
      <c r="FI62" s="109"/>
      <c r="FJ62" s="109"/>
      <c r="FK62" s="109"/>
      <c r="FL62" s="109"/>
      <c r="FM62" s="109"/>
      <c r="FN62" s="109"/>
      <c r="FO62" s="109"/>
      <c r="FP62" s="109"/>
      <c r="FQ62" s="109"/>
      <c r="FR62" s="109"/>
      <c r="FS62" s="109"/>
      <c r="FT62" s="109"/>
      <c r="FU62" s="109"/>
      <c r="FV62" s="109"/>
      <c r="FW62" s="109"/>
      <c r="FX62" s="109"/>
      <c r="FY62" s="109"/>
      <c r="FZ62" s="109"/>
      <c r="GA62" s="109"/>
      <c r="GB62" s="109"/>
      <c r="GC62" s="109"/>
      <c r="GD62" s="109"/>
      <c r="GE62" s="109"/>
      <c r="GF62" s="109"/>
      <c r="GG62" s="109"/>
      <c r="GH62" s="109"/>
      <c r="GI62" s="109"/>
      <c r="GJ62" s="109"/>
      <c r="GK62" s="109"/>
      <c r="GL62" s="109"/>
      <c r="GM62" s="109"/>
      <c r="GN62" s="109"/>
      <c r="GO62" s="109"/>
      <c r="GP62" s="109"/>
      <c r="GQ62" s="109"/>
      <c r="GR62" s="109"/>
      <c r="GS62" s="109"/>
      <c r="GT62" s="109"/>
      <c r="GU62" s="109"/>
      <c r="GV62" s="109"/>
      <c r="GW62" s="109"/>
      <c r="GX62" s="109"/>
      <c r="GY62" s="109"/>
      <c r="GZ62" s="109"/>
      <c r="HA62" s="109"/>
      <c r="HB62" s="109"/>
      <c r="HC62" s="109"/>
      <c r="HD62" s="109"/>
      <c r="HE62" s="109"/>
      <c r="HF62" s="109"/>
      <c r="HG62" s="109"/>
      <c r="HH62" s="109"/>
      <c r="HI62" s="109"/>
      <c r="HJ62" s="109"/>
      <c r="HK62" s="109"/>
      <c r="HL62" s="109"/>
      <c r="HM62" s="109"/>
      <c r="HN62" s="109"/>
      <c r="HO62" s="109"/>
      <c r="HP62" s="109"/>
      <c r="HQ62" s="109"/>
      <c r="HR62" s="109"/>
      <c r="HS62" s="109"/>
      <c r="HT62" s="109"/>
      <c r="HU62" s="109"/>
      <c r="HV62" s="109"/>
      <c r="HW62" s="109"/>
      <c r="HX62" s="109"/>
      <c r="HY62" s="109"/>
      <c r="HZ62" s="109"/>
      <c r="IA62" s="109"/>
      <c r="IB62" s="109"/>
      <c r="IC62" s="109"/>
      <c r="ID62" s="109"/>
      <c r="IE62" s="109"/>
      <c r="IF62" s="109"/>
      <c r="IG62" s="109"/>
      <c r="IH62" s="109"/>
      <c r="II62" s="109"/>
      <c r="IJ62" s="109"/>
      <c r="IK62" s="109"/>
      <c r="IL62" s="109"/>
      <c r="IM62" s="109"/>
      <c r="IN62" s="109"/>
      <c r="IO62" s="109"/>
      <c r="IP62" s="109"/>
      <c r="IQ62" s="109"/>
      <c r="IR62" s="109"/>
      <c r="IS62" s="109"/>
      <c r="IT62" s="109"/>
      <c r="IU62" s="109"/>
    </row>
    <row r="63" spans="1:255" s="110" customFormat="1" ht="12" customHeight="1" x14ac:dyDescent="0.25">
      <c r="A63" s="104"/>
      <c r="B63" s="105" t="s">
        <v>92</v>
      </c>
      <c r="C63" s="106" t="s">
        <v>95</v>
      </c>
      <c r="D63" s="106">
        <v>1</v>
      </c>
      <c r="E63" s="106" t="s">
        <v>93</v>
      </c>
      <c r="F63" s="107">
        <v>54540</v>
      </c>
      <c r="G63" s="108">
        <f t="shared" si="2"/>
        <v>54540</v>
      </c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/>
      <c r="EG63" s="109"/>
      <c r="EH63" s="109"/>
      <c r="EI63" s="109"/>
      <c r="EJ63" s="109"/>
      <c r="EK63" s="109"/>
      <c r="EL63" s="109"/>
      <c r="EM63" s="109"/>
      <c r="EN63" s="109"/>
      <c r="EO63" s="109"/>
      <c r="EP63" s="109"/>
      <c r="EQ63" s="109"/>
      <c r="ER63" s="109"/>
      <c r="ES63" s="109"/>
      <c r="ET63" s="109"/>
      <c r="EU63" s="109"/>
      <c r="EV63" s="109"/>
      <c r="EW63" s="109"/>
      <c r="EX63" s="109"/>
      <c r="EY63" s="109"/>
      <c r="EZ63" s="109"/>
      <c r="FA63" s="109"/>
      <c r="FB63" s="109"/>
      <c r="FC63" s="109"/>
      <c r="FD63" s="109"/>
      <c r="FE63" s="109"/>
      <c r="FF63" s="109"/>
      <c r="FG63" s="109"/>
      <c r="FH63" s="109"/>
      <c r="FI63" s="109"/>
      <c r="FJ63" s="109"/>
      <c r="FK63" s="109"/>
      <c r="FL63" s="109"/>
      <c r="FM63" s="109"/>
      <c r="FN63" s="109"/>
      <c r="FO63" s="109"/>
      <c r="FP63" s="109"/>
      <c r="FQ63" s="109"/>
      <c r="FR63" s="109"/>
      <c r="FS63" s="109"/>
      <c r="FT63" s="109"/>
      <c r="FU63" s="109"/>
      <c r="FV63" s="109"/>
      <c r="FW63" s="109"/>
      <c r="FX63" s="109"/>
      <c r="FY63" s="109"/>
      <c r="FZ63" s="109"/>
      <c r="GA63" s="109"/>
      <c r="GB63" s="109"/>
      <c r="GC63" s="109"/>
      <c r="GD63" s="109"/>
      <c r="GE63" s="109"/>
      <c r="GF63" s="109"/>
      <c r="GG63" s="109"/>
      <c r="GH63" s="109"/>
      <c r="GI63" s="109"/>
      <c r="GJ63" s="109"/>
      <c r="GK63" s="109"/>
      <c r="GL63" s="109"/>
      <c r="GM63" s="109"/>
      <c r="GN63" s="109"/>
      <c r="GO63" s="109"/>
      <c r="GP63" s="109"/>
      <c r="GQ63" s="109"/>
      <c r="GR63" s="109"/>
      <c r="GS63" s="109"/>
      <c r="GT63" s="109"/>
      <c r="GU63" s="109"/>
      <c r="GV63" s="109"/>
      <c r="GW63" s="109"/>
      <c r="GX63" s="109"/>
      <c r="GY63" s="109"/>
      <c r="GZ63" s="109"/>
      <c r="HA63" s="109"/>
      <c r="HB63" s="109"/>
      <c r="HC63" s="109"/>
      <c r="HD63" s="109"/>
      <c r="HE63" s="109"/>
      <c r="HF63" s="109"/>
      <c r="HG63" s="109"/>
      <c r="HH63" s="109"/>
      <c r="HI63" s="109"/>
      <c r="HJ63" s="109"/>
      <c r="HK63" s="109"/>
      <c r="HL63" s="109"/>
      <c r="HM63" s="109"/>
      <c r="HN63" s="109"/>
      <c r="HO63" s="109"/>
      <c r="HP63" s="109"/>
      <c r="HQ63" s="109"/>
      <c r="HR63" s="109"/>
      <c r="HS63" s="109"/>
      <c r="HT63" s="109"/>
      <c r="HU63" s="109"/>
      <c r="HV63" s="109"/>
      <c r="HW63" s="109"/>
      <c r="HX63" s="109"/>
      <c r="HY63" s="109"/>
      <c r="HZ63" s="109"/>
      <c r="IA63" s="109"/>
      <c r="IB63" s="109"/>
      <c r="IC63" s="109"/>
      <c r="ID63" s="109"/>
      <c r="IE63" s="109"/>
      <c r="IF63" s="109"/>
      <c r="IG63" s="109"/>
      <c r="IH63" s="109"/>
      <c r="II63" s="109"/>
      <c r="IJ63" s="109"/>
      <c r="IK63" s="109"/>
      <c r="IL63" s="109"/>
      <c r="IM63" s="109"/>
      <c r="IN63" s="109"/>
      <c r="IO63" s="109"/>
      <c r="IP63" s="109"/>
      <c r="IQ63" s="109"/>
      <c r="IR63" s="109"/>
      <c r="IS63" s="109"/>
      <c r="IT63" s="109"/>
      <c r="IU63" s="109"/>
    </row>
    <row r="64" spans="1:255" s="110" customFormat="1" ht="12" customHeight="1" x14ac:dyDescent="0.25">
      <c r="A64" s="104"/>
      <c r="B64" s="105" t="s">
        <v>118</v>
      </c>
      <c r="C64" s="106" t="s">
        <v>95</v>
      </c>
      <c r="D64" s="106">
        <v>1</v>
      </c>
      <c r="E64" s="106" t="s">
        <v>93</v>
      </c>
      <c r="F64" s="107">
        <v>28596</v>
      </c>
      <c r="G64" s="108">
        <f t="shared" si="2"/>
        <v>28596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09"/>
      <c r="BS64" s="109"/>
      <c r="BT64" s="109"/>
      <c r="BU64" s="109"/>
      <c r="BV64" s="109"/>
      <c r="BW64" s="109"/>
      <c r="BX64" s="109"/>
      <c r="BY64" s="109"/>
      <c r="BZ64" s="109"/>
      <c r="CA64" s="109"/>
      <c r="CB64" s="109"/>
      <c r="CC64" s="109"/>
      <c r="CD64" s="109"/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/>
      <c r="CP64" s="109"/>
      <c r="CQ64" s="109"/>
      <c r="CR64" s="109"/>
      <c r="CS64" s="109"/>
      <c r="CT64" s="109"/>
      <c r="CU64" s="109"/>
      <c r="CV64" s="109"/>
      <c r="CW64" s="109"/>
      <c r="CX64" s="109"/>
      <c r="CY64" s="109"/>
      <c r="CZ64" s="109"/>
      <c r="DA64" s="109"/>
      <c r="DB64" s="109"/>
      <c r="DC64" s="109"/>
      <c r="DD64" s="109"/>
      <c r="DE64" s="109"/>
      <c r="DF64" s="109"/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/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/>
      <c r="EG64" s="109"/>
      <c r="EH64" s="109"/>
      <c r="EI64" s="109"/>
      <c r="EJ64" s="109"/>
      <c r="EK64" s="109"/>
      <c r="EL64" s="109"/>
      <c r="EM64" s="109"/>
      <c r="EN64" s="109"/>
      <c r="EO64" s="109"/>
      <c r="EP64" s="109"/>
      <c r="EQ64" s="109"/>
      <c r="ER64" s="109"/>
      <c r="ES64" s="109"/>
      <c r="ET64" s="109"/>
      <c r="EU64" s="109"/>
      <c r="EV64" s="109"/>
      <c r="EW64" s="109"/>
      <c r="EX64" s="109"/>
      <c r="EY64" s="109"/>
      <c r="EZ64" s="109"/>
      <c r="FA64" s="109"/>
      <c r="FB64" s="109"/>
      <c r="FC64" s="109"/>
      <c r="FD64" s="109"/>
      <c r="FE64" s="109"/>
      <c r="FF64" s="109"/>
      <c r="FG64" s="109"/>
      <c r="FH64" s="109"/>
      <c r="FI64" s="109"/>
      <c r="FJ64" s="109"/>
      <c r="FK64" s="109"/>
      <c r="FL64" s="109"/>
      <c r="FM64" s="109"/>
      <c r="FN64" s="109"/>
      <c r="FO64" s="109"/>
      <c r="FP64" s="109"/>
      <c r="FQ64" s="109"/>
      <c r="FR64" s="109"/>
      <c r="FS64" s="109"/>
      <c r="FT64" s="109"/>
      <c r="FU64" s="109"/>
      <c r="FV64" s="109"/>
      <c r="FW64" s="109"/>
      <c r="FX64" s="109"/>
      <c r="FY64" s="109"/>
      <c r="FZ64" s="109"/>
      <c r="GA64" s="109"/>
      <c r="GB64" s="109"/>
      <c r="GC64" s="109"/>
      <c r="GD64" s="109"/>
      <c r="GE64" s="109"/>
      <c r="GF64" s="109"/>
      <c r="GG64" s="109"/>
      <c r="GH64" s="109"/>
      <c r="GI64" s="109"/>
      <c r="GJ64" s="109"/>
      <c r="GK64" s="109"/>
      <c r="GL64" s="109"/>
      <c r="GM64" s="109"/>
      <c r="GN64" s="109"/>
      <c r="GO64" s="109"/>
      <c r="GP64" s="109"/>
      <c r="GQ64" s="109"/>
      <c r="GR64" s="109"/>
      <c r="GS64" s="109"/>
      <c r="GT64" s="109"/>
      <c r="GU64" s="109"/>
      <c r="GV64" s="109"/>
      <c r="GW64" s="109"/>
      <c r="GX64" s="109"/>
      <c r="GY64" s="109"/>
      <c r="GZ64" s="109"/>
      <c r="HA64" s="109"/>
      <c r="HB64" s="109"/>
      <c r="HC64" s="109"/>
      <c r="HD64" s="109"/>
      <c r="HE64" s="109"/>
      <c r="HF64" s="109"/>
      <c r="HG64" s="109"/>
      <c r="HH64" s="109"/>
      <c r="HI64" s="109"/>
      <c r="HJ64" s="109"/>
      <c r="HK64" s="109"/>
      <c r="HL64" s="109"/>
      <c r="HM64" s="109"/>
      <c r="HN64" s="109"/>
      <c r="HO64" s="109"/>
      <c r="HP64" s="109"/>
      <c r="HQ64" s="109"/>
      <c r="HR64" s="109"/>
      <c r="HS64" s="109"/>
      <c r="HT64" s="109"/>
      <c r="HU64" s="109"/>
      <c r="HV64" s="109"/>
      <c r="HW64" s="109"/>
      <c r="HX64" s="109"/>
      <c r="HY64" s="109"/>
      <c r="HZ64" s="109"/>
      <c r="IA64" s="109"/>
      <c r="IB64" s="109"/>
      <c r="IC64" s="109"/>
      <c r="ID64" s="109"/>
      <c r="IE64" s="109"/>
      <c r="IF64" s="109"/>
      <c r="IG64" s="109"/>
      <c r="IH64" s="109"/>
      <c r="II64" s="109"/>
      <c r="IJ64" s="109"/>
      <c r="IK64" s="109"/>
      <c r="IL64" s="109"/>
      <c r="IM64" s="109"/>
      <c r="IN64" s="109"/>
      <c r="IO64" s="109"/>
      <c r="IP64" s="109"/>
      <c r="IQ64" s="109"/>
      <c r="IR64" s="109"/>
      <c r="IS64" s="109"/>
      <c r="IT64" s="109"/>
      <c r="IU64" s="109"/>
    </row>
    <row r="65" spans="1:255" s="110" customFormat="1" ht="12" customHeight="1" x14ac:dyDescent="0.25">
      <c r="A65" s="104"/>
      <c r="B65" s="105" t="s">
        <v>94</v>
      </c>
      <c r="C65" s="106" t="s">
        <v>87</v>
      </c>
      <c r="D65" s="106">
        <v>1</v>
      </c>
      <c r="E65" s="106" t="s">
        <v>93</v>
      </c>
      <c r="F65" s="107">
        <v>28800</v>
      </c>
      <c r="G65" s="108">
        <f t="shared" si="2"/>
        <v>28800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/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/>
      <c r="EG65" s="109"/>
      <c r="EH65" s="109"/>
      <c r="EI65" s="109"/>
      <c r="EJ65" s="109"/>
      <c r="EK65" s="109"/>
      <c r="EL65" s="109"/>
      <c r="EM65" s="109"/>
      <c r="EN65" s="109"/>
      <c r="EO65" s="109"/>
      <c r="EP65" s="109"/>
      <c r="EQ65" s="109"/>
      <c r="ER65" s="109"/>
      <c r="ES65" s="109"/>
      <c r="ET65" s="109"/>
      <c r="EU65" s="109"/>
      <c r="EV65" s="109"/>
      <c r="EW65" s="109"/>
      <c r="EX65" s="109"/>
      <c r="EY65" s="109"/>
      <c r="EZ65" s="109"/>
      <c r="FA65" s="109"/>
      <c r="FB65" s="109"/>
      <c r="FC65" s="109"/>
      <c r="FD65" s="109"/>
      <c r="FE65" s="109"/>
      <c r="FF65" s="109"/>
      <c r="FG65" s="109"/>
      <c r="FH65" s="109"/>
      <c r="FI65" s="109"/>
      <c r="FJ65" s="109"/>
      <c r="FK65" s="109"/>
      <c r="FL65" s="109"/>
      <c r="FM65" s="109"/>
      <c r="FN65" s="109"/>
      <c r="FO65" s="109"/>
      <c r="FP65" s="109"/>
      <c r="FQ65" s="109"/>
      <c r="FR65" s="109"/>
      <c r="FS65" s="109"/>
      <c r="FT65" s="109"/>
      <c r="FU65" s="109"/>
      <c r="FV65" s="109"/>
      <c r="FW65" s="109"/>
      <c r="FX65" s="109"/>
      <c r="FY65" s="109"/>
      <c r="FZ65" s="109"/>
      <c r="GA65" s="109"/>
      <c r="GB65" s="109"/>
      <c r="GC65" s="109"/>
      <c r="GD65" s="109"/>
      <c r="GE65" s="109"/>
      <c r="GF65" s="109"/>
      <c r="GG65" s="109"/>
      <c r="GH65" s="109"/>
      <c r="GI65" s="109"/>
      <c r="GJ65" s="109"/>
      <c r="GK65" s="109"/>
      <c r="GL65" s="109"/>
      <c r="GM65" s="109"/>
      <c r="GN65" s="109"/>
      <c r="GO65" s="109"/>
      <c r="GP65" s="109"/>
      <c r="GQ65" s="109"/>
      <c r="GR65" s="109"/>
      <c r="GS65" s="109"/>
      <c r="GT65" s="109"/>
      <c r="GU65" s="109"/>
      <c r="GV65" s="109"/>
      <c r="GW65" s="109"/>
      <c r="GX65" s="109"/>
      <c r="GY65" s="109"/>
      <c r="GZ65" s="109"/>
      <c r="HA65" s="109"/>
      <c r="HB65" s="109"/>
      <c r="HC65" s="109"/>
      <c r="HD65" s="109"/>
      <c r="HE65" s="109"/>
      <c r="HF65" s="109"/>
      <c r="HG65" s="109"/>
      <c r="HH65" s="109"/>
      <c r="HI65" s="109"/>
      <c r="HJ65" s="109"/>
      <c r="HK65" s="109"/>
      <c r="HL65" s="109"/>
      <c r="HM65" s="109"/>
      <c r="HN65" s="109"/>
      <c r="HO65" s="109"/>
      <c r="HP65" s="109"/>
      <c r="HQ65" s="109"/>
      <c r="HR65" s="109"/>
      <c r="HS65" s="109"/>
      <c r="HT65" s="109"/>
      <c r="HU65" s="109"/>
      <c r="HV65" s="109"/>
      <c r="HW65" s="109"/>
      <c r="HX65" s="109"/>
      <c r="HY65" s="109"/>
      <c r="HZ65" s="109"/>
      <c r="IA65" s="109"/>
      <c r="IB65" s="109"/>
      <c r="IC65" s="109"/>
      <c r="ID65" s="109"/>
      <c r="IE65" s="109"/>
      <c r="IF65" s="109"/>
      <c r="IG65" s="109"/>
      <c r="IH65" s="109"/>
      <c r="II65" s="109"/>
      <c r="IJ65" s="109"/>
      <c r="IK65" s="109"/>
      <c r="IL65" s="109"/>
      <c r="IM65" s="109"/>
      <c r="IN65" s="109"/>
      <c r="IO65" s="109"/>
      <c r="IP65" s="109"/>
      <c r="IQ65" s="109"/>
      <c r="IR65" s="109"/>
      <c r="IS65" s="109"/>
      <c r="IT65" s="109"/>
      <c r="IU65" s="109"/>
    </row>
    <row r="66" spans="1:255" ht="12.75" customHeight="1" x14ac:dyDescent="0.25">
      <c r="A66" s="5"/>
      <c r="B66" s="24" t="s">
        <v>31</v>
      </c>
      <c r="C66" s="25"/>
      <c r="D66" s="25"/>
      <c r="E66" s="25"/>
      <c r="F66" s="95"/>
      <c r="G66" s="96">
        <f>SUM(G52:G65)</f>
        <v>1854496</v>
      </c>
    </row>
    <row r="67" spans="1:255" s="1" customFormat="1" ht="12" customHeight="1" x14ac:dyDescent="0.25">
      <c r="A67" s="2"/>
      <c r="B67" s="12"/>
      <c r="C67" s="14"/>
      <c r="D67" s="14"/>
      <c r="E67" s="14"/>
      <c r="F67" s="15"/>
      <c r="G67" s="73"/>
    </row>
    <row r="68" spans="1:255" ht="12" customHeight="1" x14ac:dyDescent="0.25">
      <c r="A68" s="5"/>
      <c r="B68" s="97" t="s">
        <v>32</v>
      </c>
      <c r="C68" s="98"/>
      <c r="D68" s="99"/>
      <c r="E68" s="99"/>
      <c r="F68" s="100"/>
      <c r="G68" s="101"/>
    </row>
    <row r="69" spans="1:255" ht="24" customHeight="1" x14ac:dyDescent="0.25">
      <c r="A69" s="5"/>
      <c r="B69" s="102" t="s">
        <v>33</v>
      </c>
      <c r="C69" s="103" t="s">
        <v>29</v>
      </c>
      <c r="D69" s="103" t="s">
        <v>30</v>
      </c>
      <c r="E69" s="102" t="s">
        <v>17</v>
      </c>
      <c r="F69" s="103" t="s">
        <v>18</v>
      </c>
      <c r="G69" s="102" t="s">
        <v>19</v>
      </c>
    </row>
    <row r="70" spans="1:255" s="110" customFormat="1" ht="12" customHeight="1" x14ac:dyDescent="0.25">
      <c r="A70" s="104"/>
      <c r="B70" s="105" t="s">
        <v>120</v>
      </c>
      <c r="C70" s="106" t="s">
        <v>121</v>
      </c>
      <c r="D70" s="106">
        <v>2</v>
      </c>
      <c r="E70" s="106" t="s">
        <v>124</v>
      </c>
      <c r="F70" s="107">
        <v>220000</v>
      </c>
      <c r="G70" s="108">
        <f>F70*D70</f>
        <v>440000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/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/>
      <c r="EG70" s="109"/>
      <c r="EH70" s="109"/>
      <c r="EI70" s="109"/>
      <c r="EJ70" s="109"/>
      <c r="EK70" s="109"/>
      <c r="EL70" s="109"/>
      <c r="EM70" s="109"/>
      <c r="EN70" s="109"/>
      <c r="EO70" s="109"/>
      <c r="EP70" s="109"/>
      <c r="EQ70" s="109"/>
      <c r="ER70" s="109"/>
      <c r="ES70" s="109"/>
      <c r="ET70" s="109"/>
      <c r="EU70" s="109"/>
      <c r="EV70" s="109"/>
      <c r="EW70" s="109"/>
      <c r="EX70" s="109"/>
      <c r="EY70" s="109"/>
      <c r="EZ70" s="109"/>
      <c r="FA70" s="109"/>
      <c r="FB70" s="109"/>
      <c r="FC70" s="109"/>
      <c r="FD70" s="109"/>
      <c r="FE70" s="109"/>
      <c r="FF70" s="109"/>
      <c r="FG70" s="109"/>
      <c r="FH70" s="109"/>
      <c r="FI70" s="109"/>
      <c r="FJ70" s="109"/>
      <c r="FK70" s="109"/>
      <c r="FL70" s="109"/>
      <c r="FM70" s="109"/>
      <c r="FN70" s="109"/>
      <c r="FO70" s="109"/>
      <c r="FP70" s="109"/>
      <c r="FQ70" s="109"/>
      <c r="FR70" s="109"/>
      <c r="FS70" s="109"/>
      <c r="FT70" s="109"/>
      <c r="FU70" s="109"/>
      <c r="FV70" s="109"/>
      <c r="FW70" s="109"/>
      <c r="FX70" s="109"/>
      <c r="FY70" s="109"/>
      <c r="FZ70" s="109"/>
      <c r="GA70" s="109"/>
      <c r="GB70" s="109"/>
      <c r="GC70" s="109"/>
      <c r="GD70" s="109"/>
      <c r="GE70" s="109"/>
      <c r="GF70" s="109"/>
      <c r="GG70" s="109"/>
      <c r="GH70" s="109"/>
      <c r="GI70" s="109"/>
      <c r="GJ70" s="109"/>
      <c r="GK70" s="109"/>
      <c r="GL70" s="109"/>
      <c r="GM70" s="109"/>
      <c r="GN70" s="109"/>
      <c r="GO70" s="109"/>
      <c r="GP70" s="109"/>
      <c r="GQ70" s="109"/>
      <c r="GR70" s="109"/>
      <c r="GS70" s="109"/>
      <c r="GT70" s="109"/>
      <c r="GU70" s="109"/>
      <c r="GV70" s="109"/>
      <c r="GW70" s="109"/>
      <c r="GX70" s="109"/>
      <c r="GY70" s="109"/>
      <c r="GZ70" s="109"/>
      <c r="HA70" s="109"/>
      <c r="HB70" s="109"/>
      <c r="HC70" s="109"/>
      <c r="HD70" s="109"/>
      <c r="HE70" s="109"/>
      <c r="HF70" s="109"/>
      <c r="HG70" s="109"/>
      <c r="HH70" s="109"/>
      <c r="HI70" s="109"/>
      <c r="HJ70" s="109"/>
      <c r="HK70" s="109"/>
      <c r="HL70" s="109"/>
      <c r="HM70" s="109"/>
      <c r="HN70" s="109"/>
      <c r="HO70" s="109"/>
      <c r="HP70" s="109"/>
      <c r="HQ70" s="109"/>
      <c r="HR70" s="109"/>
      <c r="HS70" s="109"/>
      <c r="HT70" s="109"/>
      <c r="HU70" s="109"/>
      <c r="HV70" s="109"/>
      <c r="HW70" s="109"/>
      <c r="HX70" s="109"/>
      <c r="HY70" s="109"/>
      <c r="HZ70" s="109"/>
      <c r="IA70" s="109"/>
      <c r="IB70" s="109"/>
      <c r="IC70" s="109"/>
      <c r="ID70" s="109"/>
      <c r="IE70" s="109"/>
      <c r="IF70" s="109"/>
      <c r="IG70" s="109"/>
      <c r="IH70" s="109"/>
      <c r="II70" s="109"/>
      <c r="IJ70" s="109"/>
      <c r="IK70" s="109"/>
      <c r="IL70" s="109"/>
      <c r="IM70" s="109"/>
      <c r="IN70" s="109"/>
      <c r="IO70" s="109"/>
      <c r="IP70" s="109"/>
      <c r="IQ70" s="109"/>
      <c r="IR70" s="109"/>
      <c r="IS70" s="109"/>
      <c r="IT70" s="109"/>
      <c r="IU70" s="109"/>
    </row>
    <row r="71" spans="1:255" s="110" customFormat="1" ht="12" customHeight="1" x14ac:dyDescent="0.25">
      <c r="A71" s="104"/>
      <c r="B71" s="105" t="s">
        <v>122</v>
      </c>
      <c r="C71" s="106" t="s">
        <v>123</v>
      </c>
      <c r="D71" s="106">
        <v>2</v>
      </c>
      <c r="E71" s="106" t="s">
        <v>124</v>
      </c>
      <c r="F71" s="107">
        <v>100000</v>
      </c>
      <c r="G71" s="108">
        <f>F71*D71</f>
        <v>200000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/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/>
      <c r="EG71" s="109"/>
      <c r="EH71" s="109"/>
      <c r="EI71" s="109"/>
      <c r="EJ71" s="109"/>
      <c r="EK71" s="109"/>
      <c r="EL71" s="109"/>
      <c r="EM71" s="109"/>
      <c r="EN71" s="109"/>
      <c r="EO71" s="109"/>
      <c r="EP71" s="109"/>
      <c r="EQ71" s="109"/>
      <c r="ER71" s="109"/>
      <c r="ES71" s="109"/>
      <c r="ET71" s="109"/>
      <c r="EU71" s="109"/>
      <c r="EV71" s="109"/>
      <c r="EW71" s="109"/>
      <c r="EX71" s="109"/>
      <c r="EY71" s="109"/>
      <c r="EZ71" s="109"/>
      <c r="FA71" s="109"/>
      <c r="FB71" s="109"/>
      <c r="FC71" s="109"/>
      <c r="FD71" s="109"/>
      <c r="FE71" s="109"/>
      <c r="FF71" s="109"/>
      <c r="FG71" s="109"/>
      <c r="FH71" s="109"/>
      <c r="FI71" s="109"/>
      <c r="FJ71" s="109"/>
      <c r="FK71" s="109"/>
      <c r="FL71" s="109"/>
      <c r="FM71" s="109"/>
      <c r="FN71" s="109"/>
      <c r="FO71" s="109"/>
      <c r="FP71" s="109"/>
      <c r="FQ71" s="109"/>
      <c r="FR71" s="109"/>
      <c r="FS71" s="109"/>
      <c r="FT71" s="109"/>
      <c r="FU71" s="109"/>
      <c r="FV71" s="109"/>
      <c r="FW71" s="109"/>
      <c r="FX71" s="109"/>
      <c r="FY71" s="109"/>
      <c r="FZ71" s="109"/>
      <c r="GA71" s="109"/>
      <c r="GB71" s="109"/>
      <c r="GC71" s="109"/>
      <c r="GD71" s="109"/>
      <c r="GE71" s="109"/>
      <c r="GF71" s="109"/>
      <c r="GG71" s="109"/>
      <c r="GH71" s="109"/>
      <c r="GI71" s="109"/>
      <c r="GJ71" s="109"/>
      <c r="GK71" s="109"/>
      <c r="GL71" s="109"/>
      <c r="GM71" s="109"/>
      <c r="GN71" s="109"/>
      <c r="GO71" s="109"/>
      <c r="GP71" s="109"/>
      <c r="GQ71" s="109"/>
      <c r="GR71" s="109"/>
      <c r="GS71" s="109"/>
      <c r="GT71" s="109"/>
      <c r="GU71" s="109"/>
      <c r="GV71" s="109"/>
      <c r="GW71" s="109"/>
      <c r="GX71" s="109"/>
      <c r="GY71" s="109"/>
      <c r="GZ71" s="109"/>
      <c r="HA71" s="109"/>
      <c r="HB71" s="109"/>
      <c r="HC71" s="109"/>
      <c r="HD71" s="109"/>
      <c r="HE71" s="109"/>
      <c r="HF71" s="109"/>
      <c r="HG71" s="109"/>
      <c r="HH71" s="109"/>
      <c r="HI71" s="109"/>
      <c r="HJ71" s="109"/>
      <c r="HK71" s="109"/>
      <c r="HL71" s="109"/>
      <c r="HM71" s="109"/>
      <c r="HN71" s="109"/>
      <c r="HO71" s="109"/>
      <c r="HP71" s="109"/>
      <c r="HQ71" s="109"/>
      <c r="HR71" s="109"/>
      <c r="HS71" s="109"/>
      <c r="HT71" s="109"/>
      <c r="HU71" s="109"/>
      <c r="HV71" s="109"/>
      <c r="HW71" s="109"/>
      <c r="HX71" s="109"/>
      <c r="HY71" s="109"/>
      <c r="HZ71" s="109"/>
      <c r="IA71" s="109"/>
      <c r="IB71" s="109"/>
      <c r="IC71" s="109"/>
      <c r="ID71" s="109"/>
      <c r="IE71" s="109"/>
      <c r="IF71" s="109"/>
      <c r="IG71" s="109"/>
      <c r="IH71" s="109"/>
      <c r="II71" s="109"/>
      <c r="IJ71" s="109"/>
      <c r="IK71" s="109"/>
      <c r="IL71" s="109"/>
      <c r="IM71" s="109"/>
      <c r="IN71" s="109"/>
      <c r="IO71" s="109"/>
      <c r="IP71" s="109"/>
      <c r="IQ71" s="109"/>
      <c r="IR71" s="109"/>
      <c r="IS71" s="109"/>
      <c r="IT71" s="109"/>
      <c r="IU71" s="109"/>
    </row>
    <row r="72" spans="1:255" ht="12.75" customHeight="1" x14ac:dyDescent="0.25">
      <c r="A72" s="5"/>
      <c r="B72" s="24" t="s">
        <v>34</v>
      </c>
      <c r="C72" s="25"/>
      <c r="D72" s="25"/>
      <c r="E72" s="25"/>
      <c r="F72" s="95"/>
      <c r="G72" s="96">
        <f>SUM(G70:G71)</f>
        <v>640000</v>
      </c>
    </row>
    <row r="73" spans="1:255" s="1" customFormat="1" ht="12" customHeight="1" x14ac:dyDescent="0.25">
      <c r="A73" s="2"/>
      <c r="B73" s="36"/>
      <c r="C73" s="36"/>
      <c r="D73" s="36"/>
      <c r="E73" s="36"/>
      <c r="F73" s="37"/>
      <c r="G73" s="76"/>
    </row>
    <row r="74" spans="1:255" ht="12" customHeight="1" x14ac:dyDescent="0.25">
      <c r="A74" s="33"/>
      <c r="B74" s="38" t="s">
        <v>35</v>
      </c>
      <c r="C74" s="39"/>
      <c r="D74" s="39"/>
      <c r="E74" s="39"/>
      <c r="F74" s="39"/>
      <c r="G74" s="40">
        <f>G34+G40+G48+G66+G72</f>
        <v>5359496</v>
      </c>
    </row>
    <row r="75" spans="1:255" ht="12" customHeight="1" x14ac:dyDescent="0.25">
      <c r="A75" s="33"/>
      <c r="B75" s="41" t="s">
        <v>36</v>
      </c>
      <c r="C75" s="27"/>
      <c r="D75" s="27"/>
      <c r="E75" s="27"/>
      <c r="F75" s="27"/>
      <c r="G75" s="42">
        <f>G74*0.05</f>
        <v>267974.8</v>
      </c>
    </row>
    <row r="76" spans="1:255" ht="12" customHeight="1" x14ac:dyDescent="0.25">
      <c r="A76" s="33"/>
      <c r="B76" s="43" t="s">
        <v>37</v>
      </c>
      <c r="C76" s="26"/>
      <c r="D76" s="26"/>
      <c r="E76" s="26"/>
      <c r="F76" s="26"/>
      <c r="G76" s="44">
        <f>G75+G74</f>
        <v>5627470.7999999998</v>
      </c>
    </row>
    <row r="77" spans="1:255" ht="12" customHeight="1" x14ac:dyDescent="0.25">
      <c r="A77" s="33"/>
      <c r="B77" s="41" t="s">
        <v>38</v>
      </c>
      <c r="C77" s="27"/>
      <c r="D77" s="27"/>
      <c r="E77" s="27"/>
      <c r="F77" s="27"/>
      <c r="G77" s="42">
        <f>G12</f>
        <v>7500000</v>
      </c>
    </row>
    <row r="78" spans="1:255" ht="12" customHeight="1" x14ac:dyDescent="0.25">
      <c r="A78" s="33"/>
      <c r="B78" s="45" t="s">
        <v>39</v>
      </c>
      <c r="C78" s="46"/>
      <c r="D78" s="46"/>
      <c r="E78" s="46"/>
      <c r="F78" s="46"/>
      <c r="G78" s="94">
        <f>G77-G76</f>
        <v>1872529.2000000002</v>
      </c>
    </row>
    <row r="79" spans="1:255" s="1" customFormat="1" ht="12" customHeight="1" x14ac:dyDescent="0.25">
      <c r="A79" s="33"/>
      <c r="B79" s="34" t="s">
        <v>40</v>
      </c>
      <c r="C79" s="35"/>
      <c r="D79" s="35"/>
      <c r="E79" s="35"/>
      <c r="F79" s="35"/>
      <c r="G79" s="77"/>
    </row>
    <row r="80" spans="1:255" s="1" customFormat="1" ht="12.75" customHeight="1" thickBot="1" x14ac:dyDescent="0.3">
      <c r="A80" s="33"/>
      <c r="B80" s="47"/>
      <c r="C80" s="35"/>
      <c r="D80" s="35"/>
      <c r="E80" s="35"/>
      <c r="F80" s="35"/>
      <c r="G80" s="77"/>
    </row>
    <row r="81" spans="1:7" s="1" customFormat="1" ht="12" customHeight="1" x14ac:dyDescent="0.25">
      <c r="A81" s="33"/>
      <c r="B81" s="58" t="s">
        <v>41</v>
      </c>
      <c r="C81" s="59"/>
      <c r="D81" s="59"/>
      <c r="E81" s="59"/>
      <c r="F81" s="60"/>
      <c r="G81" s="77"/>
    </row>
    <row r="82" spans="1:7" s="1" customFormat="1" ht="12" customHeight="1" x14ac:dyDescent="0.25">
      <c r="A82" s="33"/>
      <c r="B82" s="61" t="s">
        <v>42</v>
      </c>
      <c r="C82" s="32"/>
      <c r="D82" s="32"/>
      <c r="E82" s="32"/>
      <c r="F82" s="62"/>
      <c r="G82" s="77"/>
    </row>
    <row r="83" spans="1:7" s="1" customFormat="1" ht="12" customHeight="1" x14ac:dyDescent="0.25">
      <c r="A83" s="33"/>
      <c r="B83" s="61" t="s">
        <v>43</v>
      </c>
      <c r="C83" s="32"/>
      <c r="D83" s="32"/>
      <c r="E83" s="32"/>
      <c r="F83" s="62"/>
      <c r="G83" s="77"/>
    </row>
    <row r="84" spans="1:7" s="1" customFormat="1" ht="12" customHeight="1" x14ac:dyDescent="0.25">
      <c r="A84" s="33"/>
      <c r="B84" s="61" t="s">
        <v>126</v>
      </c>
      <c r="C84" s="32"/>
      <c r="D84" s="32"/>
      <c r="E84" s="32"/>
      <c r="F84" s="62"/>
      <c r="G84" s="77"/>
    </row>
    <row r="85" spans="1:7" s="1" customFormat="1" ht="12" customHeight="1" x14ac:dyDescent="0.25">
      <c r="A85" s="33"/>
      <c r="B85" s="61" t="s">
        <v>44</v>
      </c>
      <c r="C85" s="32"/>
      <c r="D85" s="32"/>
      <c r="E85" s="32"/>
      <c r="F85" s="62"/>
      <c r="G85" s="77"/>
    </row>
    <row r="86" spans="1:7" s="1" customFormat="1" ht="12" customHeight="1" x14ac:dyDescent="0.25">
      <c r="A86" s="33"/>
      <c r="B86" s="61" t="s">
        <v>45</v>
      </c>
      <c r="C86" s="32"/>
      <c r="D86" s="32"/>
      <c r="E86" s="32"/>
      <c r="F86" s="62"/>
      <c r="G86" s="77"/>
    </row>
    <row r="87" spans="1:7" s="1" customFormat="1" ht="12.75" customHeight="1" thickBot="1" x14ac:dyDescent="0.3">
      <c r="A87" s="33"/>
      <c r="B87" s="63" t="s">
        <v>46</v>
      </c>
      <c r="C87" s="64"/>
      <c r="D87" s="64"/>
      <c r="E87" s="64"/>
      <c r="F87" s="65"/>
      <c r="G87" s="77"/>
    </row>
    <row r="88" spans="1:7" s="1" customFormat="1" ht="12.75" customHeight="1" x14ac:dyDescent="0.25">
      <c r="A88" s="33"/>
      <c r="B88" s="56"/>
      <c r="C88" s="32"/>
      <c r="D88" s="32"/>
      <c r="E88" s="32"/>
      <c r="F88" s="32"/>
      <c r="G88" s="77"/>
    </row>
    <row r="89" spans="1:7" s="1" customFormat="1" ht="15" customHeight="1" thickBot="1" x14ac:dyDescent="0.3">
      <c r="A89" s="33"/>
      <c r="B89" s="87" t="s">
        <v>47</v>
      </c>
      <c r="C89" s="88"/>
      <c r="D89" s="55"/>
      <c r="E89" s="28"/>
      <c r="F89" s="28"/>
      <c r="G89" s="77"/>
    </row>
    <row r="90" spans="1:7" s="1" customFormat="1" ht="12" customHeight="1" x14ac:dyDescent="0.25">
      <c r="A90" s="33"/>
      <c r="B90" s="49" t="s">
        <v>33</v>
      </c>
      <c r="C90" s="82" t="s">
        <v>48</v>
      </c>
      <c r="D90" s="83" t="s">
        <v>49</v>
      </c>
      <c r="E90" s="28"/>
      <c r="F90" s="28"/>
      <c r="G90" s="77"/>
    </row>
    <row r="91" spans="1:7" s="1" customFormat="1" ht="12" customHeight="1" x14ac:dyDescent="0.25">
      <c r="A91" s="33"/>
      <c r="B91" s="50" t="s">
        <v>50</v>
      </c>
      <c r="C91" s="29">
        <f>G34</f>
        <v>2565000</v>
      </c>
      <c r="D91" s="51">
        <f>(C91/C97)</f>
        <v>0.4557997884236023</v>
      </c>
      <c r="E91" s="28"/>
      <c r="F91" s="28"/>
      <c r="G91" s="77"/>
    </row>
    <row r="92" spans="1:7" s="1" customFormat="1" ht="12" customHeight="1" x14ac:dyDescent="0.25">
      <c r="A92" s="33"/>
      <c r="B92" s="50" t="s">
        <v>51</v>
      </c>
      <c r="C92" s="29">
        <f>G40</f>
        <v>100000</v>
      </c>
      <c r="D92" s="51">
        <f>+C92/C97</f>
        <v>1.7769972258230109E-2</v>
      </c>
      <c r="E92" s="28"/>
      <c r="F92" s="28"/>
      <c r="G92" s="77"/>
    </row>
    <row r="93" spans="1:7" s="1" customFormat="1" ht="12" customHeight="1" x14ac:dyDescent="0.25">
      <c r="A93" s="33"/>
      <c r="B93" s="50" t="s">
        <v>52</v>
      </c>
      <c r="C93" s="29">
        <f>G48</f>
        <v>200000</v>
      </c>
      <c r="D93" s="51">
        <f>(C93/C97)</f>
        <v>3.5539944516460219E-2</v>
      </c>
      <c r="E93" s="28"/>
      <c r="F93" s="28"/>
      <c r="G93" s="77"/>
    </row>
    <row r="94" spans="1:7" s="1" customFormat="1" ht="12" customHeight="1" x14ac:dyDescent="0.25">
      <c r="A94" s="33"/>
      <c r="B94" s="50" t="s">
        <v>28</v>
      </c>
      <c r="C94" s="29">
        <f>G66</f>
        <v>1854496</v>
      </c>
      <c r="D94" s="51">
        <f>(C94/C97)</f>
        <v>0.32954342472998704</v>
      </c>
      <c r="E94" s="28"/>
      <c r="F94" s="28"/>
      <c r="G94" s="77"/>
    </row>
    <row r="95" spans="1:7" s="1" customFormat="1" ht="12" customHeight="1" x14ac:dyDescent="0.25">
      <c r="A95" s="33"/>
      <c r="B95" s="50" t="s">
        <v>53</v>
      </c>
      <c r="C95" s="30">
        <f>G72</f>
        <v>640000</v>
      </c>
      <c r="D95" s="51">
        <f>(C95/C97)</f>
        <v>0.1137278224526727</v>
      </c>
      <c r="E95" s="31"/>
      <c r="F95" s="31"/>
      <c r="G95" s="77"/>
    </row>
    <row r="96" spans="1:7" s="1" customFormat="1" ht="12" customHeight="1" x14ac:dyDescent="0.25">
      <c r="A96" s="33"/>
      <c r="B96" s="50" t="s">
        <v>54</v>
      </c>
      <c r="C96" s="30">
        <f>G75</f>
        <v>267974.8</v>
      </c>
      <c r="D96" s="51">
        <f>(C96/C97)</f>
        <v>4.7619047619047616E-2</v>
      </c>
      <c r="E96" s="31"/>
      <c r="F96" s="31"/>
      <c r="G96" s="77"/>
    </row>
    <row r="97" spans="1:7" s="1" customFormat="1" ht="12.75" customHeight="1" thickBot="1" x14ac:dyDescent="0.3">
      <c r="A97" s="33"/>
      <c r="B97" s="52" t="s">
        <v>55</v>
      </c>
      <c r="C97" s="53">
        <f>SUM(C91:C96)</f>
        <v>5627470.7999999998</v>
      </c>
      <c r="D97" s="54">
        <f>SUM(D91:D96)</f>
        <v>1</v>
      </c>
      <c r="E97" s="31"/>
      <c r="F97" s="31"/>
      <c r="G97" s="77"/>
    </row>
    <row r="98" spans="1:7" s="1" customFormat="1" ht="12" customHeight="1" x14ac:dyDescent="0.25">
      <c r="A98" s="33"/>
      <c r="B98" s="47"/>
      <c r="C98" s="35"/>
      <c r="D98" s="35"/>
      <c r="E98" s="35"/>
      <c r="F98" s="35"/>
      <c r="G98" s="77"/>
    </row>
    <row r="99" spans="1:7" s="1" customFormat="1" ht="12.75" customHeight="1" thickBot="1" x14ac:dyDescent="0.3">
      <c r="A99" s="33"/>
      <c r="B99" s="48"/>
      <c r="C99" s="35"/>
      <c r="D99" s="35"/>
      <c r="E99" s="35"/>
      <c r="F99" s="35"/>
      <c r="G99" s="77"/>
    </row>
    <row r="100" spans="1:7" s="1" customFormat="1" ht="12" customHeight="1" thickBot="1" x14ac:dyDescent="0.3">
      <c r="A100" s="33"/>
      <c r="B100" s="89" t="s">
        <v>115</v>
      </c>
      <c r="C100" s="90"/>
      <c r="D100" s="90"/>
      <c r="E100" s="91"/>
      <c r="F100" s="31"/>
      <c r="G100" s="77"/>
    </row>
    <row r="101" spans="1:7" s="1" customFormat="1" ht="12" customHeight="1" x14ac:dyDescent="0.25">
      <c r="A101" s="33"/>
      <c r="B101" s="67" t="s">
        <v>116</v>
      </c>
      <c r="C101" s="81">
        <v>22000</v>
      </c>
      <c r="D101" s="81">
        <f>G9</f>
        <v>25000</v>
      </c>
      <c r="E101" s="134">
        <v>28000</v>
      </c>
      <c r="F101" s="66"/>
      <c r="G101" s="78"/>
    </row>
    <row r="102" spans="1:7" s="1" customFormat="1" ht="12.75" customHeight="1" thickBot="1" x14ac:dyDescent="0.3">
      <c r="A102" s="33"/>
      <c r="B102" s="52" t="s">
        <v>117</v>
      </c>
      <c r="C102" s="53">
        <f>(G76/C101)</f>
        <v>255.79412727272725</v>
      </c>
      <c r="D102" s="53">
        <f>(G76/D101)</f>
        <v>225.09883199999999</v>
      </c>
      <c r="E102" s="68">
        <f>(G76/E101)</f>
        <v>200.9811</v>
      </c>
      <c r="F102" s="66"/>
      <c r="G102" s="78"/>
    </row>
    <row r="103" spans="1:7" s="1" customFormat="1" ht="15.6" customHeight="1" x14ac:dyDescent="0.25">
      <c r="A103" s="33"/>
      <c r="B103" s="57" t="s">
        <v>56</v>
      </c>
      <c r="C103" s="32"/>
      <c r="D103" s="32"/>
      <c r="E103" s="32"/>
      <c r="F103" s="32"/>
      <c r="G103" s="79"/>
    </row>
  </sheetData>
  <mergeCells count="10">
    <mergeCell ref="B17:G17"/>
    <mergeCell ref="B89:C89"/>
    <mergeCell ref="B100:E100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 CAMOTE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2022-02-19T01:45:31Z</cp:lastPrinted>
  <dcterms:created xsi:type="dcterms:W3CDTF">2020-11-27T12:49:26Z</dcterms:created>
  <dcterms:modified xsi:type="dcterms:W3CDTF">2023-02-03T14:16:52Z</dcterms:modified>
</cp:coreProperties>
</file>