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DO\Nueva carpeta\"/>
    </mc:Choice>
  </mc:AlternateContent>
  <bookViews>
    <workbookView xWindow="0" yWindow="0" windowWidth="25200" windowHeight="11385"/>
  </bookViews>
  <sheets>
    <sheet name="ZAPALLO ITALIANO TARDI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75" i="1" l="1"/>
  <c r="G58" i="1"/>
  <c r="G59" i="1"/>
  <c r="G60" i="1"/>
  <c r="G61" i="1"/>
  <c r="G62" i="1"/>
  <c r="G64" i="1"/>
  <c r="G65" i="1"/>
  <c r="G66" i="1"/>
  <c r="G68" i="1"/>
  <c r="G69" i="1"/>
  <c r="G70" i="1"/>
  <c r="G46" i="1"/>
  <c r="G45" i="1"/>
  <c r="G44" i="1"/>
  <c r="G28" i="1"/>
  <c r="G27" i="1"/>
  <c r="G26" i="1"/>
  <c r="G25" i="1"/>
  <c r="G24" i="1"/>
  <c r="G23" i="1"/>
  <c r="G22" i="1"/>
  <c r="G21" i="1"/>
  <c r="G57" i="1" l="1"/>
  <c r="G39" i="1"/>
  <c r="G38" i="1"/>
  <c r="G40" i="1" s="1"/>
  <c r="G30" i="1"/>
  <c r="G31" i="1"/>
  <c r="G76" i="1" l="1"/>
  <c r="G77" i="1"/>
  <c r="G55" i="1"/>
  <c r="G71" i="1" s="1"/>
  <c r="G78" i="1" l="1"/>
  <c r="G49" i="1"/>
  <c r="G48" i="1"/>
  <c r="G33" i="1"/>
  <c r="G32" i="1"/>
  <c r="G29" i="1"/>
  <c r="G34" i="1" s="1"/>
  <c r="G47" i="1" l="1"/>
  <c r="G50" i="1" s="1"/>
  <c r="C102" i="1" l="1"/>
  <c r="C101" i="1" l="1"/>
  <c r="G83" i="1" l="1"/>
  <c r="C105" i="1"/>
  <c r="C104" i="1" l="1"/>
  <c r="C103" i="1"/>
  <c r="G80" i="1" l="1"/>
  <c r="G81" i="1" l="1"/>
  <c r="G82" i="1" l="1"/>
  <c r="G84" i="1" s="1"/>
  <c r="C106" i="1"/>
  <c r="C112" i="1" l="1"/>
  <c r="C107" i="1"/>
  <c r="D112" i="1"/>
  <c r="E112" i="1"/>
  <c r="D106" i="1" l="1"/>
  <c r="D102" i="1"/>
  <c r="D104" i="1"/>
  <c r="D101" i="1"/>
  <c r="D103" i="1"/>
  <c r="D105" i="1"/>
  <c r="D107" i="1" l="1"/>
</calcChain>
</file>

<file path=xl/sharedStrings.xml><?xml version="1.0" encoding="utf-8"?>
<sst xmlns="http://schemas.openxmlformats.org/spreadsheetml/2006/main" count="212" uniqueCount="135">
  <si>
    <t>RUBRO O CULTIVO</t>
  </si>
  <si>
    <t>VARIEDAD</t>
  </si>
  <si>
    <t>FECHA ESTIMADA  PRECIO VENTA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</si>
  <si>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</si>
  <si>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</si>
  <si>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</si>
  <si>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</si>
  <si>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</si>
  <si>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</si>
  <si>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</si>
  <si>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</si>
  <si>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</si>
  <si>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</si>
  <si>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</si>
  <si>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</si>
  <si>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</si>
  <si>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</si>
  <si>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</si>
  <si>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</si>
  <si>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</si>
  <si>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</si>
  <si>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</si>
  <si>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</si>
  <si>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</si>
  <si>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</si>
  <si>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</si>
  <si>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</si>
  <si>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</si>
  <si>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</si>
  <si>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</si>
  <si>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</si>
  <si>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</si>
  <si>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</si>
  <si>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</si>
  <si>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</si>
  <si>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COMPOSICION COSTOS DE PRODUCCION</t>
  </si>
  <si>
    <t>$/hà</t>
  </si>
  <si>
    <t>%</t>
  </si>
  <si>
    <t>Mano de obra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</si>
  <si>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</si>
  <si>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</si>
  <si>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</si>
  <si>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</si>
  <si>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</si>
  <si>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</si>
  <si>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</si>
  <si>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</si>
  <si>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Rendimiento (Un/hà)</t>
  </si>
  <si>
    <t>Doñihue</t>
  </si>
  <si>
    <t>kg</t>
  </si>
  <si>
    <t>Enero</t>
  </si>
  <si>
    <t xml:space="preserve">INGRESO ESPERADO, con IVA ($) </t>
  </si>
  <si>
    <t>Servicios</t>
  </si>
  <si>
    <t>COSTOS DIRECTOS DE PRODUCCION POR HECTAREA (INCLUYE IVA)</t>
  </si>
  <si>
    <t>JORNADAS ANIMAL</t>
  </si>
  <si>
    <t>FERTILIZANTES</t>
  </si>
  <si>
    <t>Nitrato de calcio</t>
  </si>
  <si>
    <t>Nitrato de potasio</t>
  </si>
  <si>
    <t>Septiembre</t>
  </si>
  <si>
    <t>INSECTICIDAS</t>
  </si>
  <si>
    <t>Septiembre - Octubre</t>
  </si>
  <si>
    <t>Otros gastos de venta</t>
  </si>
  <si>
    <t>Medio</t>
  </si>
  <si>
    <t>Lib. B. O'Higgins</t>
  </si>
  <si>
    <t>Mercado mayorista</t>
  </si>
  <si>
    <t>Aradura</t>
  </si>
  <si>
    <t>Octubre</t>
  </si>
  <si>
    <t>Noviembre</t>
  </si>
  <si>
    <t>c/u</t>
  </si>
  <si>
    <t>Octubre - Noviembre</t>
  </si>
  <si>
    <t>Previcur Energy 840 SL</t>
  </si>
  <si>
    <t>Amistar Top</t>
  </si>
  <si>
    <t>Aliette 80 WP</t>
  </si>
  <si>
    <t>global</t>
  </si>
  <si>
    <t>PRECIO ESPERADO ($/uni)</t>
  </si>
  <si>
    <t>Todas</t>
  </si>
  <si>
    <t>Limpia manual y sellado</t>
  </si>
  <si>
    <t>Diciembre</t>
  </si>
  <si>
    <t>Surqueadura</t>
  </si>
  <si>
    <t>JA</t>
  </si>
  <si>
    <t>JM</t>
  </si>
  <si>
    <t>Rastraje (2)</t>
  </si>
  <si>
    <t>u</t>
  </si>
  <si>
    <t>L</t>
  </si>
  <si>
    <t>Arauco</t>
  </si>
  <si>
    <t>Octubre - Diciembre</t>
  </si>
  <si>
    <t>Heladas, lluvia excesiva o extemporánea, sequía</t>
  </si>
  <si>
    <t xml:space="preserve">RENDIMIENTO (Cajas/há) </t>
  </si>
  <si>
    <t>Julio</t>
  </si>
  <si>
    <t xml:space="preserve">Riego post trasplante </t>
  </si>
  <si>
    <t>Aplicación de fungicida</t>
  </si>
  <si>
    <t>Riego</t>
  </si>
  <si>
    <t>Aplicación de bioestimulante (2)</t>
  </si>
  <si>
    <t>Fertilizar en surco</t>
  </si>
  <si>
    <t>Riegos (4)</t>
  </si>
  <si>
    <t>Aplicación de insecticida</t>
  </si>
  <si>
    <t xml:space="preserve">Riego </t>
  </si>
  <si>
    <t>Aplicación de bioestimulante</t>
  </si>
  <si>
    <t>Cosecha corte, acarreo y carga</t>
  </si>
  <si>
    <t xml:space="preserve">Octubre - Diciembre </t>
  </si>
  <si>
    <t>Pasar cultivadora y mover surco</t>
  </si>
  <si>
    <t>Mayo - Junio</t>
  </si>
  <si>
    <t>Aplicación de fertilizante</t>
  </si>
  <si>
    <t>Melgadura, preparación de mesas</t>
  </si>
  <si>
    <t>Acequiadura</t>
  </si>
  <si>
    <t>Aporca</t>
  </si>
  <si>
    <t>SEMILLAS O PLANTIN</t>
  </si>
  <si>
    <t>Plantin ZAPALLO ITALIANO</t>
  </si>
  <si>
    <t>Mezcla Hortalicera 17-20-20</t>
  </si>
  <si>
    <t>Urea Granulada</t>
  </si>
  <si>
    <t>Fosfimax 40-20</t>
  </si>
  <si>
    <t>Basfoliar Algae SL</t>
  </si>
  <si>
    <t>FUNGICIDAS</t>
  </si>
  <si>
    <t>Junio-Septiembre</t>
  </si>
  <si>
    <t>Agosto-Septiembre</t>
  </si>
  <si>
    <t>Pirimor</t>
  </si>
  <si>
    <t xml:space="preserve">Punto 70 WP </t>
  </si>
  <si>
    <t xml:space="preserve">Karate Zeon </t>
  </si>
  <si>
    <t>Cajas plataneras</t>
  </si>
  <si>
    <t>Flete</t>
  </si>
  <si>
    <t>Enero-Marzo</t>
  </si>
  <si>
    <t>Enero - Marzo</t>
  </si>
  <si>
    <t xml:space="preserve">Trasplante </t>
  </si>
  <si>
    <t>1. El precio de los insumos y productos se expresan con IVA.</t>
  </si>
  <si>
    <t>2. El costo de la mano de obra incluye impuestos e imposiciones.</t>
  </si>
  <si>
    <t>3. El precio de los insumos incluye el transporte hasta el predio.</t>
  </si>
  <si>
    <t>4. El costo de operación de la maquinaria incluye el arriendo, el costo del operador y el combustible.</t>
  </si>
  <si>
    <t>5. Los insumos considerados (tipo y dosis) son sólo referenciales y corresponden a la Agencia de Area en particular.</t>
  </si>
  <si>
    <t>6. El precio esperado de venta $ 5810 pondera categoria 1ª y 2ª de producto colocado en el mercado mayorista (ODEPA 2023, precios enero)</t>
  </si>
  <si>
    <t>7. Producción a un 85% considerando pérdidas de un 15%.</t>
  </si>
  <si>
    <t xml:space="preserve">8. Densidad de plantación 8333 plantas/ha (1,5 m X 0,8 m) </t>
  </si>
  <si>
    <t>9. Cajas con 60 unidades promedio</t>
  </si>
  <si>
    <t>ZAPALLO ITALIANO TARDIO</t>
  </si>
  <si>
    <t>ESCENARIOS COSTO UNITARIO  ($/CAJAS)</t>
  </si>
  <si>
    <t>Costo unitario ($/CAJAS)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</si>
</sst>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 * #,##0.0_ ;_ * \-#,##0.0_ ;_ * &quot;-&quot;??_ ;_ @_ "/>
    <numFmt numFmtId="168" formatCode="_-* #,##0.00\ _€_-;\-* #,##0.00\ _€_-;_-* &quot;-&quot;??\ _€_-;_-@_-"/>
    <numFmt numFmtId="169" formatCode="#,##0_ ;\-#,##0\ "/>
    <numFmt numFmtId="170" formatCode="[$-C0A]d\-mmm;@"/>
  </numFmts>
  <fonts count="2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rgb="FF000000"/>
      <name val="Calibri"/>
      <family val="2"/>
    </font>
    <font>
      <sz val="7"/>
      <color theme="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6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 applyNumberFormat="0" applyFill="0" applyBorder="0" applyProtection="0"/>
    <xf numFmtId="166" fontId="19" fillId="0" borderId="16" applyFont="0" applyFill="0" applyBorder="0" applyAlignment="0" applyProtection="0"/>
    <xf numFmtId="166" fontId="18" fillId="0" borderId="16" applyFont="0" applyFill="0" applyBorder="0" applyAlignment="0" applyProtection="0"/>
    <xf numFmtId="41" fontId="24" fillId="0" borderId="0" applyFont="0" applyFill="0" applyBorder="0" applyAlignment="0" applyProtection="0"/>
    <xf numFmtId="0" fontId="25" fillId="0" borderId="16"/>
    <xf numFmtId="167" fontId="25" fillId="0" borderId="16" applyFont="0" applyFill="0" applyBorder="0" applyAlignment="0" applyProtection="0"/>
    <xf numFmtId="0" fontId="2" fillId="0" borderId="16"/>
    <xf numFmtId="168" fontId="1" fillId="0" borderId="16" applyFont="0" applyFill="0" applyBorder="0" applyAlignment="0" applyProtection="0"/>
    <xf numFmtId="0" fontId="25" fillId="0" borderId="16"/>
    <xf numFmtId="168" fontId="25" fillId="0" borderId="16" applyFont="0" applyFill="0" applyBorder="0" applyAlignment="0" applyProtection="0"/>
    <xf numFmtId="0" fontId="25" fillId="0" borderId="16"/>
  </cellStyleXfs>
  <cellXfs count="13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4" fillId="2" borderId="7" xfId="0" applyNumberFormat="1" applyFont="1" applyFill="1" applyBorder="1" applyAlignment="1"/>
    <xf numFmtId="0" fontId="4" fillId="2" borderId="3" xfId="0" applyFont="1" applyFill="1" applyBorder="1" applyAlignment="1"/>
    <xf numFmtId="0" fontId="4" fillId="2" borderId="7" xfId="0" applyFont="1" applyFill="1" applyBorder="1" applyAlignment="1"/>
    <xf numFmtId="0" fontId="0" fillId="2" borderId="8" xfId="0" applyFont="1" applyFill="1" applyBorder="1" applyAlignment="1"/>
    <xf numFmtId="0" fontId="4" fillId="2" borderId="9" xfId="0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10" xfId="0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3" fontId="4" fillId="2" borderId="14" xfId="0" applyNumberFormat="1" applyFont="1" applyFill="1" applyBorder="1" applyAlignment="1"/>
    <xf numFmtId="49" fontId="8" fillId="3" borderId="11" xfId="0" applyNumberFormat="1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3" fontId="8" fillId="3" borderId="11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/>
    </xf>
    <xf numFmtId="0" fontId="3" fillId="5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14" fillId="7" borderId="16" xfId="0" applyFont="1" applyFill="1" applyBorder="1" applyAlignment="1"/>
    <xf numFmtId="49" fontId="12" fillId="8" borderId="17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5" xfId="0" applyFont="1" applyFill="1" applyBorder="1" applyAlignment="1">
      <alignment vertical="center"/>
    </xf>
    <xf numFmtId="0" fontId="9" fillId="7" borderId="16" xfId="0" applyFont="1" applyFill="1" applyBorder="1" applyAlignment="1">
      <alignment vertical="center"/>
    </xf>
    <xf numFmtId="164" fontId="3" fillId="2" borderId="16" xfId="0" applyNumberFormat="1" applyFont="1" applyFill="1" applyBorder="1" applyAlignment="1">
      <alignment vertical="center"/>
    </xf>
    <xf numFmtId="164" fontId="16" fillId="2" borderId="16" xfId="0" applyNumberFormat="1" applyFont="1" applyFill="1" applyBorder="1" applyAlignment="1">
      <alignment vertical="center"/>
    </xf>
    <xf numFmtId="0" fontId="14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4" fillId="2" borderId="19" xfId="0" applyFont="1" applyFill="1" applyBorder="1" applyAlignment="1"/>
    <xf numFmtId="3" fontId="4" fillId="2" borderId="19" xfId="0" applyNumberFormat="1" applyFont="1" applyFill="1" applyBorder="1" applyAlignment="1"/>
    <xf numFmtId="49" fontId="3" fillId="5" borderId="20" xfId="0" applyNumberFormat="1" applyFont="1" applyFill="1" applyBorder="1" applyAlignment="1">
      <alignment vertical="center"/>
    </xf>
    <xf numFmtId="0" fontId="3" fillId="5" borderId="21" xfId="0" applyFont="1" applyFill="1" applyBorder="1" applyAlignment="1">
      <alignment vertical="center"/>
    </xf>
    <xf numFmtId="164" fontId="3" fillId="5" borderId="22" xfId="0" applyNumberFormat="1" applyFont="1" applyFill="1" applyBorder="1" applyAlignment="1">
      <alignment vertical="center"/>
    </xf>
    <xf numFmtId="49" fontId="3" fillId="3" borderId="23" xfId="0" applyNumberFormat="1" applyFont="1" applyFill="1" applyBorder="1" applyAlignment="1">
      <alignment vertical="center"/>
    </xf>
    <xf numFmtId="164" fontId="3" fillId="3" borderId="24" xfId="0" applyNumberFormat="1" applyFont="1" applyFill="1" applyBorder="1" applyAlignment="1">
      <alignment vertical="center"/>
    </xf>
    <xf numFmtId="49" fontId="3" fillId="5" borderId="23" xfId="0" applyNumberFormat="1" applyFont="1" applyFill="1" applyBorder="1" applyAlignment="1">
      <alignment vertical="center"/>
    </xf>
    <xf numFmtId="164" fontId="3" fillId="5" borderId="24" xfId="0" applyNumberFormat="1" applyFont="1" applyFill="1" applyBorder="1" applyAlignment="1">
      <alignment vertical="center"/>
    </xf>
    <xf numFmtId="49" fontId="3" fillId="5" borderId="25" xfId="0" applyNumberFormat="1" applyFont="1" applyFill="1" applyBorder="1" applyAlignment="1">
      <alignment vertical="center"/>
    </xf>
    <xf numFmtId="0" fontId="9" fillId="5" borderId="26" xfId="0" applyFont="1" applyFill="1" applyBorder="1" applyAlignment="1">
      <alignment vertical="center"/>
    </xf>
    <xf numFmtId="164" fontId="3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49" fontId="12" fillId="8" borderId="28" xfId="0" applyNumberFormat="1" applyFont="1" applyFill="1" applyBorder="1" applyAlignment="1">
      <alignment vertical="center"/>
    </xf>
    <xf numFmtId="49" fontId="14" fillId="8" borderId="29" xfId="0" applyNumberFormat="1" applyFont="1" applyFill="1" applyBorder="1" applyAlignment="1"/>
    <xf numFmtId="49" fontId="12" fillId="2" borderId="30" xfId="0" applyNumberFormat="1" applyFont="1" applyFill="1" applyBorder="1" applyAlignment="1">
      <alignment vertical="center"/>
    </xf>
    <xf numFmtId="9" fontId="14" fillId="2" borderId="31" xfId="0" applyNumberFormat="1" applyFont="1" applyFill="1" applyBorder="1" applyAlignment="1"/>
    <xf numFmtId="49" fontId="12" fillId="8" borderId="32" xfId="0" applyNumberFormat="1" applyFont="1" applyFill="1" applyBorder="1" applyAlignment="1">
      <alignment vertical="center"/>
    </xf>
    <xf numFmtId="165" fontId="12" fillId="8" borderId="33" xfId="0" applyNumberFormat="1" applyFont="1" applyFill="1" applyBorder="1" applyAlignment="1">
      <alignment vertical="center"/>
    </xf>
    <xf numFmtId="9" fontId="12" fillId="8" borderId="34" xfId="0" applyNumberFormat="1" applyFont="1" applyFill="1" applyBorder="1" applyAlignment="1">
      <alignment vertical="center"/>
    </xf>
    <xf numFmtId="0" fontId="14" fillId="9" borderId="37" xfId="0" applyFont="1" applyFill="1" applyBorder="1" applyAlignment="1"/>
    <xf numFmtId="0" fontId="14" fillId="2" borderId="16" xfId="0" applyFont="1" applyFill="1" applyBorder="1" applyAlignment="1">
      <alignment vertical="center"/>
    </xf>
    <xf numFmtId="49" fontId="14" fillId="2" borderId="16" xfId="0" applyNumberFormat="1" applyFont="1" applyFill="1" applyBorder="1" applyAlignment="1">
      <alignment vertical="center"/>
    </xf>
    <xf numFmtId="49" fontId="12" fillId="2" borderId="38" xfId="0" applyNumberFormat="1" applyFont="1" applyFill="1" applyBorder="1" applyAlignment="1">
      <alignment vertical="center"/>
    </xf>
    <xf numFmtId="0" fontId="12" fillId="7" borderId="16" xfId="0" applyFont="1" applyFill="1" applyBorder="1" applyAlignment="1">
      <alignment vertical="center"/>
    </xf>
    <xf numFmtId="0" fontId="9" fillId="9" borderId="15" xfId="0" applyFont="1" applyFill="1" applyBorder="1" applyAlignment="1">
      <alignment vertical="center"/>
    </xf>
    <xf numFmtId="49" fontId="17" fillId="9" borderId="16" xfId="0" applyNumberFormat="1" applyFont="1" applyFill="1" applyBorder="1" applyAlignment="1">
      <alignment vertical="center"/>
    </xf>
    <xf numFmtId="0" fontId="9" fillId="9" borderId="16" xfId="0" applyFont="1" applyFill="1" applyBorder="1" applyAlignment="1">
      <alignment vertical="center"/>
    </xf>
    <xf numFmtId="0" fontId="9" fillId="9" borderId="46" xfId="0" applyFont="1" applyFill="1" applyBorder="1" applyAlignment="1">
      <alignment vertical="center"/>
    </xf>
    <xf numFmtId="49" fontId="12" fillId="8" borderId="47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0" fontId="7" fillId="3" borderId="51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/>
    </xf>
    <xf numFmtId="165" fontId="12" fillId="8" borderId="33" xfId="0" applyNumberFormat="1" applyFont="1" applyFill="1" applyBorder="1" applyAlignment="1">
      <alignment horizontal="center" vertical="center"/>
    </xf>
    <xf numFmtId="165" fontId="12" fillId="8" borderId="3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20" fillId="3" borderId="52" xfId="0" applyNumberFormat="1" applyFont="1" applyFill="1" applyBorder="1" applyAlignment="1">
      <alignment vertical="center" wrapText="1"/>
    </xf>
    <xf numFmtId="0" fontId="5" fillId="2" borderId="6" xfId="0" applyFont="1" applyFill="1" applyBorder="1"/>
    <xf numFmtId="0" fontId="0" fillId="0" borderId="0" xfId="0" applyNumberFormat="1"/>
    <xf numFmtId="0" fontId="0" fillId="0" borderId="0" xfId="0"/>
    <xf numFmtId="49" fontId="5" fillId="2" borderId="52" xfId="0" applyNumberFormat="1" applyFont="1" applyFill="1" applyBorder="1" applyAlignment="1">
      <alignment vertical="center" wrapText="1"/>
    </xf>
    <xf numFmtId="0" fontId="4" fillId="2" borderId="53" xfId="0" applyFont="1" applyFill="1" applyBorder="1" applyAlignment="1">
      <alignment wrapText="1"/>
    </xf>
    <xf numFmtId="0" fontId="4" fillId="2" borderId="7" xfId="0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/>
    </xf>
    <xf numFmtId="49" fontId="20" fillId="5" borderId="11" xfId="0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49" fontId="20" fillId="3" borderId="11" xfId="0" applyNumberFormat="1" applyFont="1" applyFill="1" applyBorder="1" applyAlignment="1">
      <alignment horizontal="center" vertical="center"/>
    </xf>
    <xf numFmtId="49" fontId="20" fillId="3" borderId="1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4" fillId="2" borderId="39" xfId="0" applyFont="1" applyFill="1" applyBorder="1"/>
    <xf numFmtId="164" fontId="9" fillId="2" borderId="40" xfId="0" applyNumberFormat="1" applyFont="1" applyFill="1" applyBorder="1" applyAlignment="1">
      <alignment vertical="center"/>
    </xf>
    <xf numFmtId="0" fontId="23" fillId="0" borderId="0" xfId="0" applyFont="1"/>
    <xf numFmtId="0" fontId="14" fillId="0" borderId="0" xfId="0" applyNumberFormat="1" applyFont="1" applyAlignment="1"/>
    <xf numFmtId="164" fontId="9" fillId="2" borderId="16" xfId="0" applyNumberFormat="1" applyFont="1" applyFill="1" applyBorder="1" applyAlignment="1">
      <alignment vertical="center"/>
    </xf>
    <xf numFmtId="0" fontId="14" fillId="0" borderId="0" xfId="0" applyFont="1" applyAlignment="1"/>
    <xf numFmtId="0" fontId="0" fillId="0" borderId="4" xfId="0" applyFill="1" applyBorder="1"/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41" fontId="12" fillId="8" borderId="48" xfId="3" applyFont="1" applyFill="1" applyBorder="1" applyAlignment="1">
      <alignment vertical="center"/>
    </xf>
    <xf numFmtId="41" fontId="12" fillId="8" borderId="49" xfId="3" applyFont="1" applyFill="1" applyBorder="1" applyAlignment="1">
      <alignment vertical="center"/>
    </xf>
    <xf numFmtId="0" fontId="26" fillId="0" borderId="11" xfId="0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27" fillId="0" borderId="55" xfId="0" applyFont="1" applyFill="1" applyBorder="1"/>
    <xf numFmtId="0" fontId="27" fillId="0" borderId="55" xfId="0" applyFont="1" applyFill="1" applyBorder="1" applyAlignment="1">
      <alignment horizontal="center"/>
    </xf>
    <xf numFmtId="3" fontId="27" fillId="0" borderId="55" xfId="0" applyNumberFormat="1" applyFont="1" applyFill="1" applyBorder="1" applyAlignment="1">
      <alignment horizontal="right"/>
    </xf>
    <xf numFmtId="0" fontId="28" fillId="0" borderId="16" xfId="0" applyFont="1" applyBorder="1"/>
    <xf numFmtId="0" fontId="28" fillId="0" borderId="42" xfId="0" applyFont="1" applyBorder="1"/>
    <xf numFmtId="0" fontId="27" fillId="0" borderId="55" xfId="0" applyFont="1" applyFill="1" applyBorder="1" applyAlignment="1">
      <alignment horizontal="right"/>
    </xf>
    <xf numFmtId="3" fontId="27" fillId="0" borderId="55" xfId="0" applyNumberFormat="1" applyFont="1" applyBorder="1" applyAlignment="1">
      <alignment horizontal="right" vertical="center"/>
    </xf>
    <xf numFmtId="17" fontId="27" fillId="0" borderId="55" xfId="0" applyNumberFormat="1" applyFont="1" applyBorder="1" applyAlignment="1">
      <alignment horizontal="right" vertical="center"/>
    </xf>
    <xf numFmtId="169" fontId="27" fillId="0" borderId="55" xfId="0" applyNumberFormat="1" applyFont="1" applyFill="1" applyBorder="1" applyAlignment="1">
      <alignment horizontal="right" vertical="center"/>
    </xf>
    <xf numFmtId="0" fontId="27" fillId="0" borderId="55" xfId="0" applyFont="1" applyBorder="1" applyAlignment="1">
      <alignment horizontal="right" vertical="center" wrapText="1"/>
    </xf>
    <xf numFmtId="49" fontId="12" fillId="2" borderId="16" xfId="0" applyNumberFormat="1" applyFont="1" applyFill="1" applyBorder="1" applyAlignment="1">
      <alignment vertical="center"/>
    </xf>
    <xf numFmtId="0" fontId="14" fillId="2" borderId="16" xfId="0" applyFont="1" applyFill="1" applyBorder="1"/>
    <xf numFmtId="164" fontId="9" fillId="2" borderId="42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 wrapText="1"/>
    </xf>
    <xf numFmtId="49" fontId="8" fillId="3" borderId="51" xfId="0" applyNumberFormat="1" applyFont="1" applyFill="1" applyBorder="1" applyAlignment="1">
      <alignment vertical="center"/>
    </xf>
    <xf numFmtId="3" fontId="8" fillId="3" borderId="51" xfId="0" applyNumberFormat="1" applyFont="1" applyFill="1" applyBorder="1" applyAlignment="1">
      <alignment vertical="center"/>
    </xf>
    <xf numFmtId="0" fontId="21" fillId="0" borderId="11" xfId="0" applyFont="1" applyFill="1" applyBorder="1" applyAlignment="1">
      <alignment vertical="center" wrapText="1"/>
    </xf>
    <xf numFmtId="49" fontId="17" fillId="9" borderId="35" xfId="0" applyNumberFormat="1" applyFont="1" applyFill="1" applyBorder="1" applyAlignment="1">
      <alignment vertical="center"/>
    </xf>
    <xf numFmtId="0" fontId="12" fillId="9" borderId="36" xfId="0" applyFont="1" applyFill="1" applyBorder="1" applyAlignment="1">
      <alignment vertical="center"/>
    </xf>
    <xf numFmtId="49" fontId="5" fillId="2" borderId="50" xfId="0" applyNumberFormat="1" applyFont="1" applyFill="1" applyBorder="1" applyAlignment="1">
      <alignment vertical="center" wrapText="1"/>
    </xf>
    <xf numFmtId="49" fontId="5" fillId="2" borderId="54" xfId="0" applyNumberFormat="1" applyFont="1" applyFill="1" applyBorder="1" applyAlignment="1">
      <alignment vertical="center" wrapText="1"/>
    </xf>
    <xf numFmtId="49" fontId="7" fillId="3" borderId="50" xfId="0" applyNumberFormat="1" applyFont="1" applyFill="1" applyBorder="1" applyAlignment="1">
      <alignment horizontal="left" wrapText="1"/>
    </xf>
    <xf numFmtId="49" fontId="7" fillId="3" borderId="54" xfId="0" applyNumberFormat="1" applyFont="1" applyFill="1" applyBorder="1" applyAlignment="1">
      <alignment horizontal="left" wrapText="1"/>
    </xf>
    <xf numFmtId="49" fontId="5" fillId="2" borderId="50" xfId="0" applyNumberFormat="1" applyFont="1" applyFill="1" applyBorder="1" applyAlignment="1">
      <alignment vertical="center"/>
    </xf>
    <xf numFmtId="49" fontId="5" fillId="2" borderId="54" xfId="0" applyNumberFormat="1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70" fontId="27" fillId="0" borderId="55" xfId="0" applyNumberFormat="1" applyFont="1" applyBorder="1" applyAlignment="1">
      <alignment horizontal="right" vertical="center"/>
    </xf>
    <xf numFmtId="0" fontId="28" fillId="0" borderId="41" xfId="0" applyFont="1" applyFill="1" applyBorder="1" applyAlignment="1">
      <alignment vertical="center"/>
    </xf>
    <xf numFmtId="0" fontId="27" fillId="0" borderId="41" xfId="0" applyFont="1" applyBorder="1" applyAlignment="1">
      <alignment vertical="center"/>
    </xf>
    <xf numFmtId="0" fontId="28" fillId="0" borderId="43" xfId="0" applyFont="1" applyFill="1" applyBorder="1" applyAlignment="1">
      <alignment vertical="center"/>
    </xf>
    <xf numFmtId="0" fontId="28" fillId="0" borderId="44" xfId="0" applyFont="1" applyBorder="1"/>
    <xf numFmtId="0" fontId="28" fillId="0" borderId="45" xfId="0" applyFont="1" applyBorder="1"/>
  </cellXfs>
  <cellStyles count="11">
    <cellStyle name="Millares [0]" xfId="3" builtinId="6"/>
    <cellStyle name="Millares 2" xfId="9"/>
    <cellStyle name="Millares 3" xfId="2"/>
    <cellStyle name="Millares 4" xfId="7"/>
    <cellStyle name="Millares 5" xfId="1"/>
    <cellStyle name="Millares 6" xfId="5"/>
    <cellStyle name="Normal" xfId="0" builtinId="0"/>
    <cellStyle name="Normal 2" xfId="8"/>
    <cellStyle name="Normal 2 3" xfId="10"/>
    <cellStyle name="Normal 4" xfId="6"/>
    <cellStyle name="Normal 6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291894</xdr:colOff>
      <xdr:row>1</xdr:row>
      <xdr:rowOff>0</xdr:rowOff>
    </xdr:from>
    <xdr:to>
      <xdr:col>7</xdr:col>
      <xdr:colOff>7681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94" y="192036"/>
          <a:ext cx="5791815" cy="1222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3"/>
  <sheetViews>
    <sheetView showGridLines="0" tabSelected="1" zoomScale="124" zoomScaleNormal="124" workbookViewId="0">
      <selection activeCell="G10" sqref="G10"/>
    </sheetView>
  </sheetViews>
  <sheetFormatPr baseColWidth="10" defaultColWidth="10.85546875" defaultRowHeight="11.25" customHeight="1"/>
  <cols>
    <col min="1" max="1" width="4.42578125" style="1" customWidth="1"/>
    <col min="2" max="2" width="19" style="1" customWidth="1"/>
    <col min="3" max="3" width="20" style="1" customWidth="1"/>
    <col min="4" max="4" width="9.42578125" style="1" customWidth="1"/>
    <col min="5" max="5" width="14.42578125" style="1" customWidth="1"/>
    <col min="6" max="6" width="10.28515625" style="1" customWidth="1"/>
    <col min="7" max="7" width="13.5703125" style="1" customWidth="1"/>
    <col min="8" max="255" width="10.85546875" style="1" customWidth="1"/>
  </cols>
  <sheetData>
    <row r="1" spans="1:255" ht="15" customHeight="1">
      <c r="A1" s="2"/>
      <c r="B1" s="2"/>
      <c r="C1" s="2"/>
      <c r="D1" s="2"/>
      <c r="E1" s="2"/>
      <c r="F1" s="2"/>
      <c r="G1" s="2"/>
    </row>
    <row r="2" spans="1:255" ht="15" customHeight="1">
      <c r="A2" s="2"/>
      <c r="B2" s="2"/>
      <c r="C2" s="2"/>
      <c r="D2" s="2"/>
      <c r="E2" s="2"/>
      <c r="F2" s="2"/>
      <c r="G2" s="2"/>
    </row>
    <row r="3" spans="1:255" ht="15" customHeight="1">
      <c r="A3" s="2"/>
      <c r="B3" s="2"/>
      <c r="C3" s="2"/>
      <c r="D3" s="2"/>
      <c r="E3" s="2"/>
      <c r="F3" s="2"/>
      <c r="G3" s="2"/>
    </row>
    <row r="4" spans="1:255" ht="15" customHeight="1">
      <c r="A4" s="2"/>
      <c r="B4" s="2"/>
      <c r="C4" s="2"/>
      <c r="D4" s="2"/>
      <c r="E4" s="2"/>
      <c r="F4" s="2"/>
      <c r="G4" s="2"/>
    </row>
    <row r="5" spans="1:255" ht="15" customHeight="1">
      <c r="A5" s="2"/>
      <c r="B5" s="2"/>
      <c r="C5" s="2"/>
      <c r="D5" s="2"/>
      <c r="E5" s="2"/>
      <c r="F5" s="2"/>
      <c r="G5" s="2"/>
    </row>
    <row r="6" spans="1:255" ht="15" customHeight="1">
      <c r="A6" s="2"/>
      <c r="B6" s="2"/>
      <c r="C6" s="2"/>
      <c r="D6" s="2"/>
      <c r="E6" s="2"/>
      <c r="F6" s="2"/>
      <c r="G6" s="2"/>
    </row>
    <row r="7" spans="1:255" ht="15" customHeight="1">
      <c r="A7" s="2"/>
      <c r="B7" s="2"/>
      <c r="C7" s="2"/>
      <c r="D7" s="2"/>
      <c r="E7" s="2"/>
      <c r="F7" s="2"/>
      <c r="G7" s="2"/>
    </row>
    <row r="8" spans="1:255" ht="15" customHeight="1">
      <c r="A8" s="2"/>
      <c r="B8" s="3"/>
      <c r="C8" s="4"/>
      <c r="D8" s="2"/>
      <c r="E8" s="4"/>
      <c r="F8" s="4"/>
      <c r="G8" s="4"/>
    </row>
    <row r="9" spans="1:255" s="75" customFormat="1" ht="27.75" customHeight="1">
      <c r="A9" s="71"/>
      <c r="B9" s="72" t="s">
        <v>0</v>
      </c>
      <c r="C9" s="112" t="s">
        <v>132</v>
      </c>
      <c r="D9" s="73"/>
      <c r="E9" s="127" t="s">
        <v>87</v>
      </c>
      <c r="F9" s="128"/>
      <c r="G9" s="112">
        <v>2500</v>
      </c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  <c r="IR9" s="74"/>
      <c r="IS9" s="74"/>
      <c r="IT9" s="74"/>
      <c r="IU9" s="74"/>
    </row>
    <row r="10" spans="1:255" s="75" customFormat="1" ht="25.5" customHeight="1">
      <c r="A10" s="71"/>
      <c r="B10" s="76" t="s">
        <v>1</v>
      </c>
      <c r="C10" s="113" t="s">
        <v>84</v>
      </c>
      <c r="D10" s="73"/>
      <c r="E10" s="125" t="s">
        <v>2</v>
      </c>
      <c r="F10" s="126"/>
      <c r="G10" s="113" t="s">
        <v>120</v>
      </c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  <c r="IU10" s="74"/>
    </row>
    <row r="11" spans="1:255" s="75" customFormat="1" ht="18" customHeight="1">
      <c r="A11" s="71"/>
      <c r="B11" s="76" t="s">
        <v>44</v>
      </c>
      <c r="C11" s="114" t="s">
        <v>62</v>
      </c>
      <c r="D11" s="73"/>
      <c r="E11" s="125" t="s">
        <v>74</v>
      </c>
      <c r="F11" s="126"/>
      <c r="G11" s="114">
        <v>5810</v>
      </c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  <c r="IR11" s="74"/>
      <c r="IS11" s="74"/>
      <c r="IT11" s="74"/>
      <c r="IU11" s="74"/>
    </row>
    <row r="12" spans="1:255" s="75" customFormat="1" ht="11.25" customHeight="1">
      <c r="A12" s="71"/>
      <c r="B12" s="76" t="s">
        <v>45</v>
      </c>
      <c r="C12" s="112" t="s">
        <v>63</v>
      </c>
      <c r="D12" s="73"/>
      <c r="E12" s="104" t="s">
        <v>51</v>
      </c>
      <c r="F12" s="105"/>
      <c r="G12" s="114">
        <f>G9*G11</f>
        <v>14525000</v>
      </c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  <c r="IR12" s="74"/>
      <c r="IS12" s="74"/>
      <c r="IT12" s="74"/>
      <c r="IU12" s="74"/>
    </row>
    <row r="13" spans="1:255" s="75" customFormat="1" ht="15" customHeight="1">
      <c r="A13" s="71"/>
      <c r="B13" s="76" t="s">
        <v>46</v>
      </c>
      <c r="C13" s="115" t="s">
        <v>48</v>
      </c>
      <c r="D13" s="73"/>
      <c r="E13" s="125" t="s">
        <v>3</v>
      </c>
      <c r="F13" s="126"/>
      <c r="G13" s="115" t="s">
        <v>64</v>
      </c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  <c r="IR13" s="74"/>
      <c r="IS13" s="74"/>
      <c r="IT13" s="74"/>
      <c r="IU13" s="74"/>
    </row>
    <row r="14" spans="1:255" s="75" customFormat="1" ht="15">
      <c r="A14" s="71"/>
      <c r="B14" s="76" t="s">
        <v>4</v>
      </c>
      <c r="C14" s="113" t="s">
        <v>75</v>
      </c>
      <c r="D14" s="73"/>
      <c r="E14" s="125" t="s">
        <v>5</v>
      </c>
      <c r="F14" s="126"/>
      <c r="G14" s="133" t="s">
        <v>121</v>
      </c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  <c r="IQ14" s="74"/>
      <c r="IR14" s="74"/>
      <c r="IS14" s="74"/>
      <c r="IT14" s="74"/>
      <c r="IU14" s="74"/>
    </row>
    <row r="15" spans="1:255" s="75" customFormat="1" ht="40.5" customHeight="1">
      <c r="A15" s="71"/>
      <c r="B15" s="76" t="s">
        <v>6</v>
      </c>
      <c r="C15" s="115" t="s">
        <v>50</v>
      </c>
      <c r="D15" s="73"/>
      <c r="E15" s="129" t="s">
        <v>7</v>
      </c>
      <c r="F15" s="130"/>
      <c r="G15" s="115" t="s">
        <v>86</v>
      </c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  <c r="IO15" s="74"/>
      <c r="IP15" s="74"/>
      <c r="IQ15" s="74"/>
      <c r="IR15" s="74"/>
      <c r="IS15" s="74"/>
      <c r="IT15" s="74"/>
      <c r="IU15" s="74"/>
    </row>
    <row r="16" spans="1:255" ht="12" customHeight="1">
      <c r="A16" s="2"/>
      <c r="B16" s="77"/>
      <c r="C16" s="6"/>
      <c r="D16" s="7"/>
      <c r="E16" s="8"/>
      <c r="F16" s="8"/>
      <c r="G16" s="78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>
      <c r="A17" s="9"/>
      <c r="B17" s="131" t="s">
        <v>53</v>
      </c>
      <c r="C17" s="132"/>
      <c r="D17" s="132"/>
      <c r="E17" s="132"/>
      <c r="F17" s="132"/>
      <c r="G17" s="132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>
      <c r="A18" s="2"/>
      <c r="B18" s="10"/>
      <c r="C18" s="11"/>
      <c r="D18" s="11"/>
      <c r="E18" s="11"/>
      <c r="F18" s="12"/>
      <c r="G18" s="79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>
      <c r="A19" s="5"/>
      <c r="B19" s="80" t="s">
        <v>8</v>
      </c>
      <c r="C19" s="81"/>
      <c r="D19" s="82"/>
      <c r="E19" s="82"/>
      <c r="F19" s="83"/>
      <c r="G19" s="84"/>
    </row>
    <row r="20" spans="1:255" ht="24" customHeight="1">
      <c r="A20" s="5"/>
      <c r="B20" s="85" t="s">
        <v>9</v>
      </c>
      <c r="C20" s="86" t="s">
        <v>10</v>
      </c>
      <c r="D20" s="86" t="s">
        <v>11</v>
      </c>
      <c r="E20" s="85" t="s">
        <v>12</v>
      </c>
      <c r="F20" s="86" t="s">
        <v>13</v>
      </c>
      <c r="G20" s="85" t="s">
        <v>14</v>
      </c>
    </row>
    <row r="21" spans="1:255" s="100" customFormat="1" ht="12" customHeight="1">
      <c r="A21" s="94"/>
      <c r="B21" s="95" t="s">
        <v>122</v>
      </c>
      <c r="C21" s="96" t="s">
        <v>15</v>
      </c>
      <c r="D21" s="96">
        <v>10</v>
      </c>
      <c r="E21" s="96" t="s">
        <v>88</v>
      </c>
      <c r="F21" s="97">
        <v>25000</v>
      </c>
      <c r="G21" s="98">
        <f t="shared" ref="G21:G28" si="0">D21*F21</f>
        <v>250000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  <c r="IR21" s="99"/>
      <c r="IS21" s="99"/>
      <c r="IT21" s="99"/>
      <c r="IU21" s="99"/>
    </row>
    <row r="22" spans="1:255" s="100" customFormat="1" ht="12" customHeight="1">
      <c r="A22" s="94"/>
      <c r="B22" s="95" t="s">
        <v>89</v>
      </c>
      <c r="C22" s="96" t="s">
        <v>15</v>
      </c>
      <c r="D22" s="96">
        <v>1</v>
      </c>
      <c r="E22" s="96" t="s">
        <v>58</v>
      </c>
      <c r="F22" s="97">
        <v>25000</v>
      </c>
      <c r="G22" s="98">
        <f t="shared" si="0"/>
        <v>25000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</row>
    <row r="23" spans="1:255" s="100" customFormat="1" ht="12" customHeight="1">
      <c r="A23" s="94"/>
      <c r="B23" s="95" t="s">
        <v>90</v>
      </c>
      <c r="C23" s="96" t="s">
        <v>15</v>
      </c>
      <c r="D23" s="96">
        <v>3</v>
      </c>
      <c r="E23" s="96" t="s">
        <v>60</v>
      </c>
      <c r="F23" s="97">
        <v>25000</v>
      </c>
      <c r="G23" s="98">
        <f t="shared" si="0"/>
        <v>75000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</row>
    <row r="24" spans="1:255" s="100" customFormat="1" ht="12" customHeight="1">
      <c r="A24" s="94"/>
      <c r="B24" s="95" t="s">
        <v>76</v>
      </c>
      <c r="C24" s="96" t="s">
        <v>15</v>
      </c>
      <c r="D24" s="96">
        <v>3</v>
      </c>
      <c r="E24" s="96" t="s">
        <v>60</v>
      </c>
      <c r="F24" s="97">
        <v>25000</v>
      </c>
      <c r="G24" s="98">
        <f t="shared" si="0"/>
        <v>75000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</row>
    <row r="25" spans="1:255" s="100" customFormat="1" ht="12" customHeight="1">
      <c r="A25" s="94"/>
      <c r="B25" s="95" t="s">
        <v>91</v>
      </c>
      <c r="C25" s="96" t="s">
        <v>15</v>
      </c>
      <c r="D25" s="96">
        <v>2</v>
      </c>
      <c r="E25" s="96" t="s">
        <v>66</v>
      </c>
      <c r="F25" s="97">
        <v>25000</v>
      </c>
      <c r="G25" s="98">
        <f t="shared" si="0"/>
        <v>50000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</row>
    <row r="26" spans="1:255" s="100" customFormat="1" ht="12" customHeight="1">
      <c r="A26" s="94"/>
      <c r="B26" s="95" t="s">
        <v>92</v>
      </c>
      <c r="C26" s="96" t="s">
        <v>15</v>
      </c>
      <c r="D26" s="96">
        <v>2</v>
      </c>
      <c r="E26" s="96" t="s">
        <v>66</v>
      </c>
      <c r="F26" s="97">
        <v>25000</v>
      </c>
      <c r="G26" s="98">
        <f t="shared" si="0"/>
        <v>50000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</row>
    <row r="27" spans="1:255" s="100" customFormat="1" ht="12" customHeight="1">
      <c r="A27" s="94"/>
      <c r="B27" s="95" t="s">
        <v>93</v>
      </c>
      <c r="C27" s="96" t="s">
        <v>15</v>
      </c>
      <c r="D27" s="96">
        <v>1</v>
      </c>
      <c r="E27" s="96" t="s">
        <v>66</v>
      </c>
      <c r="F27" s="97">
        <v>25000</v>
      </c>
      <c r="G27" s="98">
        <f t="shared" si="0"/>
        <v>25000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</row>
    <row r="28" spans="1:255" s="100" customFormat="1" ht="12" customHeight="1">
      <c r="A28" s="94"/>
      <c r="B28" s="95" t="s">
        <v>94</v>
      </c>
      <c r="C28" s="96" t="s">
        <v>15</v>
      </c>
      <c r="D28" s="96">
        <v>2</v>
      </c>
      <c r="E28" s="96" t="s">
        <v>67</v>
      </c>
      <c r="F28" s="97">
        <v>25000</v>
      </c>
      <c r="G28" s="98">
        <f t="shared" si="0"/>
        <v>50000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</row>
    <row r="29" spans="1:255" s="100" customFormat="1" ht="12" customHeight="1">
      <c r="A29" s="94"/>
      <c r="B29" s="95" t="s">
        <v>95</v>
      </c>
      <c r="C29" s="96" t="s">
        <v>15</v>
      </c>
      <c r="D29" s="96">
        <v>2</v>
      </c>
      <c r="E29" s="96" t="s">
        <v>67</v>
      </c>
      <c r="F29" s="97">
        <v>25000</v>
      </c>
      <c r="G29" s="98">
        <f t="shared" ref="G29:G33" si="1">D29*F29</f>
        <v>50000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</row>
    <row r="30" spans="1:255" s="100" customFormat="1" ht="12" customHeight="1">
      <c r="A30" s="94"/>
      <c r="B30" s="95" t="s">
        <v>93</v>
      </c>
      <c r="C30" s="96" t="s">
        <v>15</v>
      </c>
      <c r="D30" s="96">
        <v>1</v>
      </c>
      <c r="E30" s="96" t="s">
        <v>67</v>
      </c>
      <c r="F30" s="97">
        <v>25000</v>
      </c>
      <c r="G30" s="98">
        <f t="shared" si="1"/>
        <v>25000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/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/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/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99"/>
      <c r="ID30" s="99"/>
      <c r="IE30" s="99"/>
      <c r="IF30" s="99"/>
      <c r="IG30" s="99"/>
      <c r="IH30" s="99"/>
      <c r="II30" s="99"/>
      <c r="IJ30" s="99"/>
      <c r="IK30" s="99"/>
      <c r="IL30" s="99"/>
      <c r="IM30" s="99"/>
      <c r="IN30" s="99"/>
      <c r="IO30" s="99"/>
      <c r="IP30" s="99"/>
      <c r="IQ30" s="99"/>
      <c r="IR30" s="99"/>
      <c r="IS30" s="99"/>
      <c r="IT30" s="99"/>
      <c r="IU30" s="99"/>
    </row>
    <row r="31" spans="1:255" s="100" customFormat="1" ht="12" customHeight="1">
      <c r="A31" s="94"/>
      <c r="B31" s="95" t="s">
        <v>96</v>
      </c>
      <c r="C31" s="96" t="s">
        <v>15</v>
      </c>
      <c r="D31" s="96">
        <v>2</v>
      </c>
      <c r="E31" s="96" t="s">
        <v>77</v>
      </c>
      <c r="F31" s="97">
        <v>25000</v>
      </c>
      <c r="G31" s="98">
        <f t="shared" si="1"/>
        <v>50000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99"/>
      <c r="HI31" s="99"/>
      <c r="HJ31" s="99"/>
      <c r="HK31" s="99"/>
      <c r="HL31" s="99"/>
      <c r="HM31" s="99"/>
      <c r="HN31" s="99"/>
      <c r="HO31" s="99"/>
      <c r="HP31" s="99"/>
      <c r="HQ31" s="99"/>
      <c r="HR31" s="99"/>
      <c r="HS31" s="99"/>
      <c r="HT31" s="99"/>
      <c r="HU31" s="99"/>
      <c r="HV31" s="99"/>
      <c r="HW31" s="99"/>
      <c r="HX31" s="99"/>
      <c r="HY31" s="99"/>
      <c r="HZ31" s="99"/>
      <c r="IA31" s="99"/>
      <c r="IB31" s="99"/>
      <c r="IC31" s="99"/>
      <c r="ID31" s="99"/>
      <c r="IE31" s="99"/>
      <c r="IF31" s="99"/>
      <c r="IG31" s="99"/>
      <c r="IH31" s="99"/>
      <c r="II31" s="99"/>
      <c r="IJ31" s="99"/>
      <c r="IK31" s="99"/>
      <c r="IL31" s="99"/>
      <c r="IM31" s="99"/>
      <c r="IN31" s="99"/>
      <c r="IO31" s="99"/>
      <c r="IP31" s="99"/>
      <c r="IQ31" s="99"/>
      <c r="IR31" s="99"/>
      <c r="IS31" s="99"/>
      <c r="IT31" s="99"/>
      <c r="IU31" s="99"/>
    </row>
    <row r="32" spans="1:255" s="100" customFormat="1" ht="12" customHeight="1">
      <c r="A32" s="94"/>
      <c r="B32" s="95" t="s">
        <v>97</v>
      </c>
      <c r="C32" s="96" t="s">
        <v>15</v>
      </c>
      <c r="D32" s="96">
        <v>2</v>
      </c>
      <c r="E32" s="96" t="s">
        <v>77</v>
      </c>
      <c r="F32" s="97">
        <v>25000</v>
      </c>
      <c r="G32" s="98">
        <f t="shared" si="1"/>
        <v>50000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/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99"/>
      <c r="GM32" s="99"/>
      <c r="GN32" s="99"/>
      <c r="GO32" s="99"/>
      <c r="GP32" s="99"/>
      <c r="GQ32" s="99"/>
      <c r="GR32" s="99"/>
      <c r="GS32" s="99"/>
      <c r="GT32" s="99"/>
      <c r="GU32" s="99"/>
      <c r="GV32" s="99"/>
      <c r="GW32" s="99"/>
      <c r="GX32" s="99"/>
      <c r="GY32" s="99"/>
      <c r="GZ32" s="99"/>
      <c r="HA32" s="99"/>
      <c r="HB32" s="99"/>
      <c r="HC32" s="99"/>
      <c r="HD32" s="99"/>
      <c r="HE32" s="99"/>
      <c r="HF32" s="99"/>
      <c r="HG32" s="99"/>
      <c r="HH32" s="99"/>
      <c r="HI32" s="99"/>
      <c r="HJ32" s="99"/>
      <c r="HK32" s="99"/>
      <c r="HL32" s="99"/>
      <c r="HM32" s="99"/>
      <c r="HN32" s="99"/>
      <c r="HO32" s="99"/>
      <c r="HP32" s="99"/>
      <c r="HQ32" s="99"/>
      <c r="HR32" s="99"/>
      <c r="HS32" s="99"/>
      <c r="HT32" s="99"/>
      <c r="HU32" s="99"/>
      <c r="HV32" s="99"/>
      <c r="HW32" s="99"/>
      <c r="HX32" s="99"/>
      <c r="HY32" s="99"/>
      <c r="HZ32" s="99"/>
      <c r="IA32" s="99"/>
      <c r="IB32" s="99"/>
      <c r="IC32" s="99"/>
      <c r="ID32" s="99"/>
      <c r="IE32" s="99"/>
      <c r="IF32" s="99"/>
      <c r="IG32" s="99"/>
      <c r="IH32" s="99"/>
      <c r="II32" s="99"/>
      <c r="IJ32" s="99"/>
      <c r="IK32" s="99"/>
      <c r="IL32" s="99"/>
      <c r="IM32" s="99"/>
      <c r="IN32" s="99"/>
      <c r="IO32" s="99"/>
      <c r="IP32" s="99"/>
      <c r="IQ32" s="99"/>
      <c r="IR32" s="99"/>
      <c r="IS32" s="99"/>
      <c r="IT32" s="99"/>
      <c r="IU32" s="99"/>
    </row>
    <row r="33" spans="1:255" s="100" customFormat="1" ht="12" customHeight="1">
      <c r="A33" s="94"/>
      <c r="B33" s="95" t="s">
        <v>98</v>
      </c>
      <c r="C33" s="96" t="s">
        <v>15</v>
      </c>
      <c r="D33" s="96">
        <v>30</v>
      </c>
      <c r="E33" s="96" t="s">
        <v>99</v>
      </c>
      <c r="F33" s="97">
        <v>25000</v>
      </c>
      <c r="G33" s="98">
        <f t="shared" si="1"/>
        <v>750000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  <c r="EX33" s="99"/>
      <c r="EY33" s="99"/>
      <c r="EZ33" s="99"/>
      <c r="FA33" s="99"/>
      <c r="FB33" s="99"/>
      <c r="FC33" s="99"/>
      <c r="FD33" s="99"/>
      <c r="FE33" s="99"/>
      <c r="FF33" s="99"/>
      <c r="FG33" s="99"/>
      <c r="FH33" s="99"/>
      <c r="FI33" s="99"/>
      <c r="FJ33" s="99"/>
      <c r="FK33" s="99"/>
      <c r="FL33" s="99"/>
      <c r="FM33" s="99"/>
      <c r="FN33" s="99"/>
      <c r="FO33" s="99"/>
      <c r="FP33" s="99"/>
      <c r="FQ33" s="99"/>
      <c r="FR33" s="99"/>
      <c r="FS33" s="99"/>
      <c r="FT33" s="99"/>
      <c r="FU33" s="99"/>
      <c r="FV33" s="99"/>
      <c r="FW33" s="99"/>
      <c r="FX33" s="99"/>
      <c r="FY33" s="99"/>
      <c r="FZ33" s="99"/>
      <c r="GA33" s="99"/>
      <c r="GB33" s="99"/>
      <c r="GC33" s="99"/>
      <c r="GD33" s="99"/>
      <c r="GE33" s="99"/>
      <c r="GF33" s="99"/>
      <c r="GG33" s="99"/>
      <c r="GH33" s="99"/>
      <c r="GI33" s="99"/>
      <c r="GJ33" s="99"/>
      <c r="GK33" s="99"/>
      <c r="GL33" s="99"/>
      <c r="GM33" s="99"/>
      <c r="GN33" s="99"/>
      <c r="GO33" s="99"/>
      <c r="GP33" s="99"/>
      <c r="GQ33" s="99"/>
      <c r="GR33" s="99"/>
      <c r="GS33" s="99"/>
      <c r="GT33" s="99"/>
      <c r="GU33" s="99"/>
      <c r="GV33" s="99"/>
      <c r="GW33" s="99"/>
      <c r="GX33" s="99"/>
      <c r="GY33" s="99"/>
      <c r="GZ33" s="99"/>
      <c r="HA33" s="99"/>
      <c r="HB33" s="99"/>
      <c r="HC33" s="99"/>
      <c r="HD33" s="99"/>
      <c r="HE33" s="99"/>
      <c r="HF33" s="99"/>
      <c r="HG33" s="99"/>
      <c r="HH33" s="99"/>
      <c r="HI33" s="99"/>
      <c r="HJ33" s="99"/>
      <c r="HK33" s="99"/>
      <c r="HL33" s="99"/>
      <c r="HM33" s="99"/>
      <c r="HN33" s="99"/>
      <c r="HO33" s="99"/>
      <c r="HP33" s="99"/>
      <c r="HQ33" s="99"/>
      <c r="HR33" s="99"/>
      <c r="HS33" s="99"/>
      <c r="HT33" s="99"/>
      <c r="HU33" s="99"/>
      <c r="HV33" s="99"/>
      <c r="HW33" s="99"/>
      <c r="HX33" s="99"/>
      <c r="HY33" s="99"/>
      <c r="HZ33" s="99"/>
      <c r="IA33" s="99"/>
      <c r="IB33" s="99"/>
      <c r="IC33" s="99"/>
      <c r="ID33" s="99"/>
      <c r="IE33" s="99"/>
      <c r="IF33" s="99"/>
      <c r="IG33" s="99"/>
      <c r="IH33" s="99"/>
      <c r="II33" s="99"/>
      <c r="IJ33" s="99"/>
      <c r="IK33" s="99"/>
      <c r="IL33" s="99"/>
      <c r="IM33" s="99"/>
      <c r="IN33" s="99"/>
      <c r="IO33" s="99"/>
      <c r="IP33" s="99"/>
      <c r="IQ33" s="99"/>
      <c r="IR33" s="99"/>
      <c r="IS33" s="99"/>
      <c r="IT33" s="99"/>
      <c r="IU33" s="99"/>
    </row>
    <row r="34" spans="1:255" ht="11.25" customHeight="1">
      <c r="B34" s="16" t="s">
        <v>16</v>
      </c>
      <c r="C34" s="17"/>
      <c r="D34" s="17"/>
      <c r="E34" s="17"/>
      <c r="F34" s="18"/>
      <c r="G34" s="19">
        <f>SUM(G21:G33)</f>
        <v>1525000</v>
      </c>
    </row>
    <row r="35" spans="1:255" ht="15.75" customHeight="1">
      <c r="A35" s="5"/>
      <c r="B35" s="103"/>
      <c r="C35" s="14"/>
      <c r="D35" s="14"/>
      <c r="E35" s="14"/>
      <c r="F35" s="15"/>
      <c r="G35" s="15"/>
      <c r="K35" s="66"/>
    </row>
    <row r="36" spans="1:255" ht="12" customHeight="1">
      <c r="A36" s="5"/>
      <c r="B36" s="80" t="s">
        <v>54</v>
      </c>
      <c r="C36" s="81"/>
      <c r="D36" s="82"/>
      <c r="E36" s="82"/>
      <c r="F36" s="83"/>
      <c r="G36" s="84"/>
    </row>
    <row r="37" spans="1:255" ht="24" customHeight="1">
      <c r="A37" s="5"/>
      <c r="B37" s="85" t="s">
        <v>9</v>
      </c>
      <c r="C37" s="86" t="s">
        <v>10</v>
      </c>
      <c r="D37" s="86" t="s">
        <v>11</v>
      </c>
      <c r="E37" s="85" t="s">
        <v>12</v>
      </c>
      <c r="F37" s="86" t="s">
        <v>13</v>
      </c>
      <c r="G37" s="85" t="s">
        <v>14</v>
      </c>
    </row>
    <row r="38" spans="1:255" s="100" customFormat="1" ht="12" customHeight="1">
      <c r="A38" s="94"/>
      <c r="B38" s="95" t="s">
        <v>78</v>
      </c>
      <c r="C38" s="96" t="s">
        <v>79</v>
      </c>
      <c r="D38" s="96">
        <v>1</v>
      </c>
      <c r="E38" s="96" t="s">
        <v>66</v>
      </c>
      <c r="F38" s="97">
        <v>30000</v>
      </c>
      <c r="G38" s="98">
        <f t="shared" ref="G38:G39" si="2">D38*F38</f>
        <v>30000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  <c r="DO38" s="99"/>
      <c r="DP38" s="99"/>
      <c r="DQ38" s="99"/>
      <c r="DR38" s="99"/>
      <c r="DS38" s="99"/>
      <c r="DT38" s="99"/>
      <c r="DU38" s="99"/>
      <c r="DV38" s="99"/>
      <c r="DW38" s="99"/>
      <c r="DX38" s="99"/>
      <c r="DY38" s="99"/>
      <c r="DZ38" s="99"/>
      <c r="EA38" s="99"/>
      <c r="EB38" s="99"/>
      <c r="EC38" s="99"/>
      <c r="ED38" s="99"/>
      <c r="EE38" s="99"/>
      <c r="EF38" s="99"/>
      <c r="EG38" s="99"/>
      <c r="EH38" s="99"/>
      <c r="EI38" s="99"/>
      <c r="EJ38" s="99"/>
      <c r="EK38" s="99"/>
      <c r="EL38" s="99"/>
      <c r="EM38" s="99"/>
      <c r="EN38" s="99"/>
      <c r="EO38" s="99"/>
      <c r="EP38" s="99"/>
      <c r="EQ38" s="99"/>
      <c r="ER38" s="99"/>
      <c r="ES38" s="99"/>
      <c r="ET38" s="99"/>
      <c r="EU38" s="99"/>
      <c r="EV38" s="99"/>
      <c r="EW38" s="99"/>
      <c r="EX38" s="99"/>
      <c r="EY38" s="99"/>
      <c r="EZ38" s="99"/>
      <c r="FA38" s="99"/>
      <c r="FB38" s="99"/>
      <c r="FC38" s="99"/>
      <c r="FD38" s="99"/>
      <c r="FE38" s="99"/>
      <c r="FF38" s="99"/>
      <c r="FG38" s="99"/>
      <c r="FH38" s="99"/>
      <c r="FI38" s="99"/>
      <c r="FJ38" s="99"/>
      <c r="FK38" s="99"/>
      <c r="FL38" s="99"/>
      <c r="FM38" s="99"/>
      <c r="FN38" s="99"/>
      <c r="FO38" s="99"/>
      <c r="FP38" s="99"/>
      <c r="FQ38" s="99"/>
      <c r="FR38" s="99"/>
      <c r="FS38" s="99"/>
      <c r="FT38" s="99"/>
      <c r="FU38" s="99"/>
      <c r="FV38" s="99"/>
      <c r="FW38" s="99"/>
      <c r="FX38" s="99"/>
      <c r="FY38" s="99"/>
      <c r="FZ38" s="99"/>
      <c r="GA38" s="99"/>
      <c r="GB38" s="99"/>
      <c r="GC38" s="99"/>
      <c r="GD38" s="99"/>
      <c r="GE38" s="99"/>
      <c r="GF38" s="99"/>
      <c r="GG38" s="99"/>
      <c r="GH38" s="99"/>
      <c r="GI38" s="99"/>
      <c r="GJ38" s="99"/>
      <c r="GK38" s="99"/>
      <c r="GL38" s="99"/>
      <c r="GM38" s="99"/>
      <c r="GN38" s="99"/>
      <c r="GO38" s="99"/>
      <c r="GP38" s="99"/>
      <c r="GQ38" s="99"/>
      <c r="GR38" s="99"/>
      <c r="GS38" s="99"/>
      <c r="GT38" s="99"/>
      <c r="GU38" s="99"/>
      <c r="GV38" s="99"/>
      <c r="GW38" s="99"/>
      <c r="GX38" s="99"/>
      <c r="GY38" s="99"/>
      <c r="GZ38" s="99"/>
      <c r="HA38" s="99"/>
      <c r="HB38" s="99"/>
      <c r="HC38" s="99"/>
      <c r="HD38" s="99"/>
      <c r="HE38" s="99"/>
      <c r="HF38" s="99"/>
      <c r="HG38" s="99"/>
      <c r="HH38" s="99"/>
      <c r="HI38" s="99"/>
      <c r="HJ38" s="99"/>
      <c r="HK38" s="99"/>
      <c r="HL38" s="99"/>
      <c r="HM38" s="99"/>
      <c r="HN38" s="99"/>
      <c r="HO38" s="99"/>
      <c r="HP38" s="99"/>
      <c r="HQ38" s="99"/>
      <c r="HR38" s="99"/>
      <c r="HS38" s="99"/>
      <c r="HT38" s="99"/>
      <c r="HU38" s="99"/>
      <c r="HV38" s="99"/>
      <c r="HW38" s="99"/>
      <c r="HX38" s="99"/>
      <c r="HY38" s="99"/>
      <c r="HZ38" s="99"/>
      <c r="IA38" s="99"/>
      <c r="IB38" s="99"/>
      <c r="IC38" s="99"/>
      <c r="ID38" s="99"/>
      <c r="IE38" s="99"/>
      <c r="IF38" s="99"/>
      <c r="IG38" s="99"/>
      <c r="IH38" s="99"/>
      <c r="II38" s="99"/>
      <c r="IJ38" s="99"/>
      <c r="IK38" s="99"/>
      <c r="IL38" s="99"/>
      <c r="IM38" s="99"/>
      <c r="IN38" s="99"/>
      <c r="IO38" s="99"/>
      <c r="IP38" s="99"/>
      <c r="IQ38" s="99"/>
      <c r="IR38" s="99"/>
      <c r="IS38" s="99"/>
      <c r="IT38" s="99"/>
      <c r="IU38" s="99"/>
    </row>
    <row r="39" spans="1:255" s="100" customFormat="1" ht="12" customHeight="1">
      <c r="A39" s="94"/>
      <c r="B39" s="95" t="s">
        <v>100</v>
      </c>
      <c r="C39" s="96" t="s">
        <v>79</v>
      </c>
      <c r="D39" s="96">
        <v>2</v>
      </c>
      <c r="E39" s="96" t="s">
        <v>67</v>
      </c>
      <c r="F39" s="97">
        <v>30000</v>
      </c>
      <c r="G39" s="98">
        <f t="shared" si="2"/>
        <v>60000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  <c r="DT39" s="99"/>
      <c r="DU39" s="99"/>
      <c r="DV39" s="99"/>
      <c r="DW39" s="99"/>
      <c r="DX39" s="99"/>
      <c r="DY39" s="99"/>
      <c r="DZ39" s="99"/>
      <c r="EA39" s="99"/>
      <c r="EB39" s="99"/>
      <c r="EC39" s="99"/>
      <c r="ED39" s="99"/>
      <c r="EE39" s="99"/>
      <c r="EF39" s="99"/>
      <c r="EG39" s="99"/>
      <c r="EH39" s="99"/>
      <c r="EI39" s="99"/>
      <c r="EJ39" s="99"/>
      <c r="EK39" s="99"/>
      <c r="EL39" s="99"/>
      <c r="EM39" s="99"/>
      <c r="EN39" s="99"/>
      <c r="EO39" s="99"/>
      <c r="EP39" s="99"/>
      <c r="EQ39" s="99"/>
      <c r="ER39" s="99"/>
      <c r="ES39" s="99"/>
      <c r="ET39" s="99"/>
      <c r="EU39" s="99"/>
      <c r="EV39" s="99"/>
      <c r="EW39" s="99"/>
      <c r="EX39" s="99"/>
      <c r="EY39" s="99"/>
      <c r="EZ39" s="99"/>
      <c r="FA39" s="99"/>
      <c r="FB39" s="99"/>
      <c r="FC39" s="99"/>
      <c r="FD39" s="99"/>
      <c r="FE39" s="99"/>
      <c r="FF39" s="99"/>
      <c r="FG39" s="99"/>
      <c r="FH39" s="99"/>
      <c r="FI39" s="99"/>
      <c r="FJ39" s="99"/>
      <c r="FK39" s="99"/>
      <c r="FL39" s="99"/>
      <c r="FM39" s="99"/>
      <c r="FN39" s="99"/>
      <c r="FO39" s="99"/>
      <c r="FP39" s="99"/>
      <c r="FQ39" s="99"/>
      <c r="FR39" s="99"/>
      <c r="FS39" s="99"/>
      <c r="FT39" s="99"/>
      <c r="FU39" s="99"/>
      <c r="FV39" s="99"/>
      <c r="FW39" s="99"/>
      <c r="FX39" s="99"/>
      <c r="FY39" s="99"/>
      <c r="FZ39" s="99"/>
      <c r="GA39" s="99"/>
      <c r="GB39" s="99"/>
      <c r="GC39" s="99"/>
      <c r="GD39" s="99"/>
      <c r="GE39" s="99"/>
      <c r="GF39" s="99"/>
      <c r="GG39" s="99"/>
      <c r="GH39" s="99"/>
      <c r="GI39" s="99"/>
      <c r="GJ39" s="99"/>
      <c r="GK39" s="99"/>
      <c r="GL39" s="99"/>
      <c r="GM39" s="99"/>
      <c r="GN39" s="99"/>
      <c r="GO39" s="99"/>
      <c r="GP39" s="99"/>
      <c r="GQ39" s="99"/>
      <c r="GR39" s="99"/>
      <c r="GS39" s="99"/>
      <c r="GT39" s="99"/>
      <c r="GU39" s="99"/>
      <c r="GV39" s="99"/>
      <c r="GW39" s="99"/>
      <c r="GX39" s="99"/>
      <c r="GY39" s="99"/>
      <c r="GZ39" s="99"/>
      <c r="HA39" s="99"/>
      <c r="HB39" s="99"/>
      <c r="HC39" s="99"/>
      <c r="HD39" s="99"/>
      <c r="HE39" s="99"/>
      <c r="HF39" s="99"/>
      <c r="HG39" s="99"/>
      <c r="HH39" s="99"/>
      <c r="HI39" s="99"/>
      <c r="HJ39" s="99"/>
      <c r="HK39" s="99"/>
      <c r="HL39" s="99"/>
      <c r="HM39" s="99"/>
      <c r="HN39" s="99"/>
      <c r="HO39" s="99"/>
      <c r="HP39" s="99"/>
      <c r="HQ39" s="99"/>
      <c r="HR39" s="99"/>
      <c r="HS39" s="99"/>
      <c r="HT39" s="99"/>
      <c r="HU39" s="99"/>
      <c r="HV39" s="99"/>
      <c r="HW39" s="99"/>
      <c r="HX39" s="99"/>
      <c r="HY39" s="99"/>
      <c r="HZ39" s="99"/>
      <c r="IA39" s="99"/>
      <c r="IB39" s="99"/>
      <c r="IC39" s="99"/>
      <c r="ID39" s="99"/>
      <c r="IE39" s="99"/>
      <c r="IF39" s="99"/>
      <c r="IG39" s="99"/>
      <c r="IH39" s="99"/>
      <c r="II39" s="99"/>
      <c r="IJ39" s="99"/>
      <c r="IK39" s="99"/>
      <c r="IL39" s="99"/>
      <c r="IM39" s="99"/>
      <c r="IN39" s="99"/>
      <c r="IO39" s="99"/>
      <c r="IP39" s="99"/>
      <c r="IQ39" s="99"/>
      <c r="IR39" s="99"/>
      <c r="IS39" s="99"/>
      <c r="IT39" s="99"/>
      <c r="IU39" s="99"/>
    </row>
    <row r="40" spans="1:255" ht="11.25" customHeight="1">
      <c r="B40" s="16" t="s">
        <v>17</v>
      </c>
      <c r="C40" s="17"/>
      <c r="D40" s="17"/>
      <c r="E40" s="17"/>
      <c r="F40" s="18"/>
      <c r="G40" s="19">
        <f>SUM(G38:G39)</f>
        <v>90000</v>
      </c>
    </row>
    <row r="41" spans="1:255" ht="15.75" customHeight="1">
      <c r="A41" s="5"/>
      <c r="B41" s="13"/>
      <c r="C41" s="14"/>
      <c r="D41" s="14"/>
      <c r="E41" s="14"/>
      <c r="F41" s="15"/>
      <c r="G41" s="15"/>
      <c r="K41" s="66"/>
    </row>
    <row r="42" spans="1:255" ht="12" customHeight="1">
      <c r="A42" s="5"/>
      <c r="B42" s="80" t="s">
        <v>18</v>
      </c>
      <c r="C42" s="81"/>
      <c r="D42" s="82"/>
      <c r="E42" s="82"/>
      <c r="F42" s="83"/>
      <c r="G42" s="84"/>
    </row>
    <row r="43" spans="1:255" ht="24" customHeight="1">
      <c r="A43" s="5"/>
      <c r="B43" s="85" t="s">
        <v>9</v>
      </c>
      <c r="C43" s="86" t="s">
        <v>10</v>
      </c>
      <c r="D43" s="86" t="s">
        <v>11</v>
      </c>
      <c r="E43" s="85" t="s">
        <v>12</v>
      </c>
      <c r="F43" s="86" t="s">
        <v>13</v>
      </c>
      <c r="G43" s="85" t="s">
        <v>14</v>
      </c>
    </row>
    <row r="44" spans="1:255" s="100" customFormat="1" ht="12" customHeight="1">
      <c r="A44" s="94"/>
      <c r="B44" s="95" t="s">
        <v>65</v>
      </c>
      <c r="C44" s="96" t="s">
        <v>80</v>
      </c>
      <c r="D44" s="96">
        <v>0.4</v>
      </c>
      <c r="E44" s="96" t="s">
        <v>101</v>
      </c>
      <c r="F44" s="97">
        <v>157500</v>
      </c>
      <c r="G44" s="98">
        <f>+D44*F44</f>
        <v>63000</v>
      </c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Y44" s="99"/>
      <c r="CZ44" s="99"/>
      <c r="DA44" s="99"/>
      <c r="DB44" s="99"/>
      <c r="DC44" s="99"/>
      <c r="DD44" s="99"/>
      <c r="DE44" s="99"/>
      <c r="DF44" s="99"/>
      <c r="DG44" s="99"/>
      <c r="DH44" s="99"/>
      <c r="DI44" s="99"/>
      <c r="DJ44" s="99"/>
      <c r="DK44" s="99"/>
      <c r="DL44" s="99"/>
      <c r="DM44" s="99"/>
      <c r="DN44" s="99"/>
      <c r="DO44" s="99"/>
      <c r="DP44" s="99"/>
      <c r="DQ44" s="99"/>
      <c r="DR44" s="99"/>
      <c r="DS44" s="99"/>
      <c r="DT44" s="99"/>
      <c r="DU44" s="99"/>
      <c r="DV44" s="99"/>
      <c r="DW44" s="99"/>
      <c r="DX44" s="99"/>
      <c r="DY44" s="99"/>
      <c r="DZ44" s="99"/>
      <c r="EA44" s="99"/>
      <c r="EB44" s="99"/>
      <c r="EC44" s="99"/>
      <c r="ED44" s="99"/>
      <c r="EE44" s="99"/>
      <c r="EF44" s="99"/>
      <c r="EG44" s="99"/>
      <c r="EH44" s="99"/>
      <c r="EI44" s="99"/>
      <c r="EJ44" s="99"/>
      <c r="EK44" s="99"/>
      <c r="EL44" s="99"/>
      <c r="EM44" s="99"/>
      <c r="EN44" s="99"/>
      <c r="EO44" s="99"/>
      <c r="EP44" s="99"/>
      <c r="EQ44" s="99"/>
      <c r="ER44" s="99"/>
      <c r="ES44" s="99"/>
      <c r="ET44" s="99"/>
      <c r="EU44" s="99"/>
      <c r="EV44" s="99"/>
      <c r="EW44" s="99"/>
      <c r="EX44" s="99"/>
      <c r="EY44" s="99"/>
      <c r="EZ44" s="99"/>
      <c r="FA44" s="99"/>
      <c r="FB44" s="99"/>
      <c r="FC44" s="99"/>
      <c r="FD44" s="99"/>
      <c r="FE44" s="99"/>
      <c r="FF44" s="99"/>
      <c r="FG44" s="99"/>
      <c r="FH44" s="99"/>
      <c r="FI44" s="99"/>
      <c r="FJ44" s="99"/>
      <c r="FK44" s="99"/>
      <c r="FL44" s="99"/>
      <c r="FM44" s="99"/>
      <c r="FN44" s="99"/>
      <c r="FO44" s="99"/>
      <c r="FP44" s="99"/>
      <c r="FQ44" s="99"/>
      <c r="FR44" s="99"/>
      <c r="FS44" s="99"/>
      <c r="FT44" s="99"/>
      <c r="FU44" s="99"/>
      <c r="FV44" s="99"/>
      <c r="FW44" s="99"/>
      <c r="FX44" s="99"/>
      <c r="FY44" s="99"/>
      <c r="FZ44" s="99"/>
      <c r="GA44" s="99"/>
      <c r="GB44" s="99"/>
      <c r="GC44" s="99"/>
      <c r="GD44" s="99"/>
      <c r="GE44" s="99"/>
      <c r="GF44" s="99"/>
      <c r="GG44" s="99"/>
      <c r="GH44" s="99"/>
      <c r="GI44" s="99"/>
      <c r="GJ44" s="99"/>
      <c r="GK44" s="99"/>
      <c r="GL44" s="99"/>
      <c r="GM44" s="99"/>
      <c r="GN44" s="99"/>
      <c r="GO44" s="99"/>
      <c r="GP44" s="99"/>
      <c r="GQ44" s="99"/>
      <c r="GR44" s="99"/>
      <c r="GS44" s="99"/>
      <c r="GT44" s="99"/>
      <c r="GU44" s="99"/>
      <c r="GV44" s="99"/>
      <c r="GW44" s="99"/>
      <c r="GX44" s="99"/>
      <c r="GY44" s="99"/>
      <c r="GZ44" s="99"/>
      <c r="HA44" s="99"/>
      <c r="HB44" s="99"/>
      <c r="HC44" s="99"/>
      <c r="HD44" s="99"/>
      <c r="HE44" s="99"/>
      <c r="HF44" s="99"/>
      <c r="HG44" s="99"/>
      <c r="HH44" s="99"/>
      <c r="HI44" s="99"/>
      <c r="HJ44" s="99"/>
      <c r="HK44" s="99"/>
      <c r="HL44" s="99"/>
      <c r="HM44" s="99"/>
      <c r="HN44" s="99"/>
      <c r="HO44" s="99"/>
      <c r="HP44" s="99"/>
      <c r="HQ44" s="99"/>
      <c r="HR44" s="99"/>
      <c r="HS44" s="99"/>
      <c r="HT44" s="99"/>
      <c r="HU44" s="99"/>
      <c r="HV44" s="99"/>
      <c r="HW44" s="99"/>
      <c r="HX44" s="99"/>
      <c r="HY44" s="99"/>
      <c r="HZ44" s="99"/>
      <c r="IA44" s="99"/>
      <c r="IB44" s="99"/>
      <c r="IC44" s="99"/>
      <c r="ID44" s="99"/>
      <c r="IE44" s="99"/>
      <c r="IF44" s="99"/>
      <c r="IG44" s="99"/>
      <c r="IH44" s="99"/>
      <c r="II44" s="99"/>
      <c r="IJ44" s="99"/>
      <c r="IK44" s="99"/>
      <c r="IL44" s="99"/>
      <c r="IM44" s="99"/>
      <c r="IN44" s="99"/>
      <c r="IO44" s="99"/>
      <c r="IP44" s="99"/>
      <c r="IQ44" s="99"/>
      <c r="IR44" s="99"/>
      <c r="IS44" s="99"/>
      <c r="IT44" s="99"/>
      <c r="IU44" s="99"/>
    </row>
    <row r="45" spans="1:255" s="100" customFormat="1" ht="12" customHeight="1">
      <c r="A45" s="94"/>
      <c r="B45" s="95" t="s">
        <v>81</v>
      </c>
      <c r="C45" s="96" t="s">
        <v>80</v>
      </c>
      <c r="D45" s="96">
        <v>2</v>
      </c>
      <c r="E45" s="96" t="s">
        <v>101</v>
      </c>
      <c r="F45" s="97">
        <v>31500</v>
      </c>
      <c r="G45" s="98">
        <f t="shared" ref="G45:G46" si="3">+D45*F45</f>
        <v>63000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  <c r="CW45" s="99"/>
      <c r="CX45" s="99"/>
      <c r="CY45" s="99"/>
      <c r="CZ45" s="99"/>
      <c r="DA45" s="99"/>
      <c r="DB45" s="99"/>
      <c r="DC45" s="99"/>
      <c r="DD45" s="99"/>
      <c r="DE45" s="99"/>
      <c r="DF45" s="99"/>
      <c r="DG45" s="99"/>
      <c r="DH45" s="99"/>
      <c r="DI45" s="99"/>
      <c r="DJ45" s="99"/>
      <c r="DK45" s="99"/>
      <c r="DL45" s="99"/>
      <c r="DM45" s="99"/>
      <c r="DN45" s="99"/>
      <c r="DO45" s="99"/>
      <c r="DP45" s="99"/>
      <c r="DQ45" s="99"/>
      <c r="DR45" s="99"/>
      <c r="DS45" s="99"/>
      <c r="DT45" s="99"/>
      <c r="DU45" s="99"/>
      <c r="DV45" s="99"/>
      <c r="DW45" s="99"/>
      <c r="DX45" s="99"/>
      <c r="DY45" s="99"/>
      <c r="DZ45" s="99"/>
      <c r="EA45" s="99"/>
      <c r="EB45" s="99"/>
      <c r="EC45" s="99"/>
      <c r="ED45" s="99"/>
      <c r="EE45" s="99"/>
      <c r="EF45" s="99"/>
      <c r="EG45" s="99"/>
      <c r="EH45" s="99"/>
      <c r="EI45" s="99"/>
      <c r="EJ45" s="99"/>
      <c r="EK45" s="99"/>
      <c r="EL45" s="99"/>
      <c r="EM45" s="99"/>
      <c r="EN45" s="99"/>
      <c r="EO45" s="99"/>
      <c r="EP45" s="99"/>
      <c r="EQ45" s="99"/>
      <c r="ER45" s="99"/>
      <c r="ES45" s="99"/>
      <c r="ET45" s="99"/>
      <c r="EU45" s="99"/>
      <c r="EV45" s="99"/>
      <c r="EW45" s="99"/>
      <c r="EX45" s="99"/>
      <c r="EY45" s="99"/>
      <c r="EZ45" s="99"/>
      <c r="FA45" s="99"/>
      <c r="FB45" s="99"/>
      <c r="FC45" s="99"/>
      <c r="FD45" s="99"/>
      <c r="FE45" s="99"/>
      <c r="FF45" s="99"/>
      <c r="FG45" s="99"/>
      <c r="FH45" s="99"/>
      <c r="FI45" s="99"/>
      <c r="FJ45" s="99"/>
      <c r="FK45" s="99"/>
      <c r="FL45" s="99"/>
      <c r="FM45" s="99"/>
      <c r="FN45" s="99"/>
      <c r="FO45" s="99"/>
      <c r="FP45" s="99"/>
      <c r="FQ45" s="99"/>
      <c r="FR45" s="99"/>
      <c r="FS45" s="99"/>
      <c r="FT45" s="99"/>
      <c r="FU45" s="99"/>
      <c r="FV45" s="99"/>
      <c r="FW45" s="99"/>
      <c r="FX45" s="99"/>
      <c r="FY45" s="99"/>
      <c r="FZ45" s="99"/>
      <c r="GA45" s="99"/>
      <c r="GB45" s="99"/>
      <c r="GC45" s="99"/>
      <c r="GD45" s="99"/>
      <c r="GE45" s="99"/>
      <c r="GF45" s="99"/>
      <c r="GG45" s="99"/>
      <c r="GH45" s="99"/>
      <c r="GI45" s="99"/>
      <c r="GJ45" s="99"/>
      <c r="GK45" s="99"/>
      <c r="GL45" s="99"/>
      <c r="GM45" s="99"/>
      <c r="GN45" s="99"/>
      <c r="GO45" s="99"/>
      <c r="GP45" s="99"/>
      <c r="GQ45" s="99"/>
      <c r="GR45" s="99"/>
      <c r="GS45" s="99"/>
      <c r="GT45" s="99"/>
      <c r="GU45" s="99"/>
      <c r="GV45" s="99"/>
      <c r="GW45" s="99"/>
      <c r="GX45" s="99"/>
      <c r="GY45" s="99"/>
      <c r="GZ45" s="99"/>
      <c r="HA45" s="99"/>
      <c r="HB45" s="99"/>
      <c r="HC45" s="99"/>
      <c r="HD45" s="99"/>
      <c r="HE45" s="99"/>
      <c r="HF45" s="99"/>
      <c r="HG45" s="99"/>
      <c r="HH45" s="99"/>
      <c r="HI45" s="99"/>
      <c r="HJ45" s="99"/>
      <c r="HK45" s="99"/>
      <c r="HL45" s="99"/>
      <c r="HM45" s="99"/>
      <c r="HN45" s="99"/>
      <c r="HO45" s="99"/>
      <c r="HP45" s="99"/>
      <c r="HQ45" s="99"/>
      <c r="HR45" s="99"/>
      <c r="HS45" s="99"/>
      <c r="HT45" s="99"/>
      <c r="HU45" s="99"/>
      <c r="HV45" s="99"/>
      <c r="HW45" s="99"/>
      <c r="HX45" s="99"/>
      <c r="HY45" s="99"/>
      <c r="HZ45" s="99"/>
      <c r="IA45" s="99"/>
      <c r="IB45" s="99"/>
      <c r="IC45" s="99"/>
      <c r="ID45" s="99"/>
      <c r="IE45" s="99"/>
      <c r="IF45" s="99"/>
      <c r="IG45" s="99"/>
      <c r="IH45" s="99"/>
      <c r="II45" s="99"/>
      <c r="IJ45" s="99"/>
      <c r="IK45" s="99"/>
      <c r="IL45" s="99"/>
      <c r="IM45" s="99"/>
      <c r="IN45" s="99"/>
      <c r="IO45" s="99"/>
      <c r="IP45" s="99"/>
      <c r="IQ45" s="99"/>
      <c r="IR45" s="99"/>
      <c r="IS45" s="99"/>
      <c r="IT45" s="99"/>
      <c r="IU45" s="99"/>
    </row>
    <row r="46" spans="1:255" s="100" customFormat="1" ht="12" customHeight="1">
      <c r="A46" s="94"/>
      <c r="B46" s="95" t="s">
        <v>102</v>
      </c>
      <c r="C46" s="96" t="s">
        <v>80</v>
      </c>
      <c r="D46" s="96">
        <v>1</v>
      </c>
      <c r="E46" s="96" t="s">
        <v>101</v>
      </c>
      <c r="F46" s="97">
        <v>26250</v>
      </c>
      <c r="G46" s="98">
        <f t="shared" si="3"/>
        <v>26250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  <c r="EB46" s="99"/>
      <c r="EC46" s="99"/>
      <c r="ED46" s="99"/>
      <c r="EE46" s="99"/>
      <c r="EF46" s="99"/>
      <c r="EG46" s="99"/>
      <c r="EH46" s="99"/>
      <c r="EI46" s="99"/>
      <c r="EJ46" s="99"/>
      <c r="EK46" s="99"/>
      <c r="EL46" s="99"/>
      <c r="EM46" s="99"/>
      <c r="EN46" s="99"/>
      <c r="EO46" s="99"/>
      <c r="EP46" s="99"/>
      <c r="EQ46" s="99"/>
      <c r="ER46" s="99"/>
      <c r="ES46" s="99"/>
      <c r="ET46" s="99"/>
      <c r="EU46" s="99"/>
      <c r="EV46" s="99"/>
      <c r="EW46" s="99"/>
      <c r="EX46" s="99"/>
      <c r="EY46" s="99"/>
      <c r="EZ46" s="99"/>
      <c r="FA46" s="99"/>
      <c r="FB46" s="99"/>
      <c r="FC46" s="99"/>
      <c r="FD46" s="99"/>
      <c r="FE46" s="99"/>
      <c r="FF46" s="99"/>
      <c r="FG46" s="99"/>
      <c r="FH46" s="99"/>
      <c r="FI46" s="99"/>
      <c r="FJ46" s="99"/>
      <c r="FK46" s="99"/>
      <c r="FL46" s="99"/>
      <c r="FM46" s="99"/>
      <c r="FN46" s="99"/>
      <c r="FO46" s="99"/>
      <c r="FP46" s="99"/>
      <c r="FQ46" s="99"/>
      <c r="FR46" s="99"/>
      <c r="FS46" s="99"/>
      <c r="FT46" s="99"/>
      <c r="FU46" s="99"/>
      <c r="FV46" s="99"/>
      <c r="FW46" s="99"/>
      <c r="FX46" s="99"/>
      <c r="FY46" s="99"/>
      <c r="FZ46" s="99"/>
      <c r="GA46" s="99"/>
      <c r="GB46" s="99"/>
      <c r="GC46" s="99"/>
      <c r="GD46" s="99"/>
      <c r="GE46" s="99"/>
      <c r="GF46" s="99"/>
      <c r="GG46" s="99"/>
      <c r="GH46" s="99"/>
      <c r="GI46" s="99"/>
      <c r="GJ46" s="99"/>
      <c r="GK46" s="99"/>
      <c r="GL46" s="99"/>
      <c r="GM46" s="99"/>
      <c r="GN46" s="99"/>
      <c r="GO46" s="99"/>
      <c r="GP46" s="99"/>
      <c r="GQ46" s="99"/>
      <c r="GR46" s="99"/>
      <c r="GS46" s="99"/>
      <c r="GT46" s="99"/>
      <c r="GU46" s="99"/>
      <c r="GV46" s="99"/>
      <c r="GW46" s="99"/>
      <c r="GX46" s="99"/>
      <c r="GY46" s="99"/>
      <c r="GZ46" s="99"/>
      <c r="HA46" s="99"/>
      <c r="HB46" s="99"/>
      <c r="HC46" s="99"/>
      <c r="HD46" s="99"/>
      <c r="HE46" s="99"/>
      <c r="HF46" s="99"/>
      <c r="HG46" s="99"/>
      <c r="HH46" s="99"/>
      <c r="HI46" s="99"/>
      <c r="HJ46" s="99"/>
      <c r="HK46" s="99"/>
      <c r="HL46" s="99"/>
      <c r="HM46" s="99"/>
      <c r="HN46" s="99"/>
      <c r="HO46" s="99"/>
      <c r="HP46" s="99"/>
      <c r="HQ46" s="99"/>
      <c r="HR46" s="99"/>
      <c r="HS46" s="99"/>
      <c r="HT46" s="99"/>
      <c r="HU46" s="99"/>
      <c r="HV46" s="99"/>
      <c r="HW46" s="99"/>
      <c r="HX46" s="99"/>
      <c r="HY46" s="99"/>
      <c r="HZ46" s="99"/>
      <c r="IA46" s="99"/>
      <c r="IB46" s="99"/>
      <c r="IC46" s="99"/>
      <c r="ID46" s="99"/>
      <c r="IE46" s="99"/>
      <c r="IF46" s="99"/>
      <c r="IG46" s="99"/>
      <c r="IH46" s="99"/>
      <c r="II46" s="99"/>
      <c r="IJ46" s="99"/>
      <c r="IK46" s="99"/>
      <c r="IL46" s="99"/>
      <c r="IM46" s="99"/>
      <c r="IN46" s="99"/>
      <c r="IO46" s="99"/>
      <c r="IP46" s="99"/>
      <c r="IQ46" s="99"/>
      <c r="IR46" s="99"/>
      <c r="IS46" s="99"/>
      <c r="IT46" s="99"/>
      <c r="IU46" s="99"/>
    </row>
    <row r="47" spans="1:255" s="100" customFormat="1" ht="12" customHeight="1">
      <c r="A47" s="94"/>
      <c r="B47" s="95" t="s">
        <v>103</v>
      </c>
      <c r="C47" s="96" t="s">
        <v>80</v>
      </c>
      <c r="D47" s="96">
        <v>1</v>
      </c>
      <c r="E47" s="96" t="s">
        <v>101</v>
      </c>
      <c r="F47" s="97">
        <v>105000</v>
      </c>
      <c r="G47" s="98">
        <f>+D47*F47</f>
        <v>105000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  <c r="CW47" s="99"/>
      <c r="CX47" s="99"/>
      <c r="CY47" s="99"/>
      <c r="CZ47" s="99"/>
      <c r="DA47" s="99"/>
      <c r="DB47" s="99"/>
      <c r="DC47" s="99"/>
      <c r="DD47" s="99"/>
      <c r="DE47" s="99"/>
      <c r="DF47" s="99"/>
      <c r="DG47" s="99"/>
      <c r="DH47" s="99"/>
      <c r="DI47" s="99"/>
      <c r="DJ47" s="99"/>
      <c r="DK47" s="99"/>
      <c r="DL47" s="99"/>
      <c r="DM47" s="99"/>
      <c r="DN47" s="99"/>
      <c r="DO47" s="99"/>
      <c r="DP47" s="99"/>
      <c r="DQ47" s="99"/>
      <c r="DR47" s="99"/>
      <c r="DS47" s="99"/>
      <c r="DT47" s="99"/>
      <c r="DU47" s="99"/>
      <c r="DV47" s="99"/>
      <c r="DW47" s="99"/>
      <c r="DX47" s="99"/>
      <c r="DY47" s="99"/>
      <c r="DZ47" s="99"/>
      <c r="EA47" s="99"/>
      <c r="EB47" s="99"/>
      <c r="EC47" s="99"/>
      <c r="ED47" s="99"/>
      <c r="EE47" s="99"/>
      <c r="EF47" s="99"/>
      <c r="EG47" s="99"/>
      <c r="EH47" s="99"/>
      <c r="EI47" s="99"/>
      <c r="EJ47" s="99"/>
      <c r="EK47" s="99"/>
      <c r="EL47" s="99"/>
      <c r="EM47" s="99"/>
      <c r="EN47" s="99"/>
      <c r="EO47" s="99"/>
      <c r="EP47" s="99"/>
      <c r="EQ47" s="99"/>
      <c r="ER47" s="99"/>
      <c r="ES47" s="99"/>
      <c r="ET47" s="99"/>
      <c r="EU47" s="99"/>
      <c r="EV47" s="99"/>
      <c r="EW47" s="99"/>
      <c r="EX47" s="99"/>
      <c r="EY47" s="99"/>
      <c r="EZ47" s="99"/>
      <c r="FA47" s="99"/>
      <c r="FB47" s="99"/>
      <c r="FC47" s="99"/>
      <c r="FD47" s="99"/>
      <c r="FE47" s="99"/>
      <c r="FF47" s="99"/>
      <c r="FG47" s="99"/>
      <c r="FH47" s="99"/>
      <c r="FI47" s="99"/>
      <c r="FJ47" s="99"/>
      <c r="FK47" s="99"/>
      <c r="FL47" s="99"/>
      <c r="FM47" s="99"/>
      <c r="FN47" s="99"/>
      <c r="FO47" s="99"/>
      <c r="FP47" s="99"/>
      <c r="FQ47" s="99"/>
      <c r="FR47" s="99"/>
      <c r="FS47" s="99"/>
      <c r="FT47" s="99"/>
      <c r="FU47" s="99"/>
      <c r="FV47" s="99"/>
      <c r="FW47" s="99"/>
      <c r="FX47" s="99"/>
      <c r="FY47" s="99"/>
      <c r="FZ47" s="99"/>
      <c r="GA47" s="99"/>
      <c r="GB47" s="99"/>
      <c r="GC47" s="99"/>
      <c r="GD47" s="99"/>
      <c r="GE47" s="99"/>
      <c r="GF47" s="99"/>
      <c r="GG47" s="99"/>
      <c r="GH47" s="99"/>
      <c r="GI47" s="99"/>
      <c r="GJ47" s="99"/>
      <c r="GK47" s="99"/>
      <c r="GL47" s="99"/>
      <c r="GM47" s="99"/>
      <c r="GN47" s="99"/>
      <c r="GO47" s="99"/>
      <c r="GP47" s="99"/>
      <c r="GQ47" s="99"/>
      <c r="GR47" s="99"/>
      <c r="GS47" s="99"/>
      <c r="GT47" s="99"/>
      <c r="GU47" s="99"/>
      <c r="GV47" s="99"/>
      <c r="GW47" s="99"/>
      <c r="GX47" s="99"/>
      <c r="GY47" s="99"/>
      <c r="GZ47" s="99"/>
      <c r="HA47" s="99"/>
      <c r="HB47" s="99"/>
      <c r="HC47" s="99"/>
      <c r="HD47" s="99"/>
      <c r="HE47" s="99"/>
      <c r="HF47" s="99"/>
      <c r="HG47" s="99"/>
      <c r="HH47" s="99"/>
      <c r="HI47" s="99"/>
      <c r="HJ47" s="99"/>
      <c r="HK47" s="99"/>
      <c r="HL47" s="99"/>
      <c r="HM47" s="99"/>
      <c r="HN47" s="99"/>
      <c r="HO47" s="99"/>
      <c r="HP47" s="99"/>
      <c r="HQ47" s="99"/>
      <c r="HR47" s="99"/>
      <c r="HS47" s="99"/>
      <c r="HT47" s="99"/>
      <c r="HU47" s="99"/>
      <c r="HV47" s="99"/>
      <c r="HW47" s="99"/>
      <c r="HX47" s="99"/>
      <c r="HY47" s="99"/>
      <c r="HZ47" s="99"/>
      <c r="IA47" s="99"/>
      <c r="IB47" s="99"/>
      <c r="IC47" s="99"/>
      <c r="ID47" s="99"/>
      <c r="IE47" s="99"/>
      <c r="IF47" s="99"/>
      <c r="IG47" s="99"/>
      <c r="IH47" s="99"/>
      <c r="II47" s="99"/>
      <c r="IJ47" s="99"/>
      <c r="IK47" s="99"/>
      <c r="IL47" s="99"/>
      <c r="IM47" s="99"/>
      <c r="IN47" s="99"/>
      <c r="IO47" s="99"/>
      <c r="IP47" s="99"/>
      <c r="IQ47" s="99"/>
      <c r="IR47" s="99"/>
      <c r="IS47" s="99"/>
      <c r="IT47" s="99"/>
      <c r="IU47" s="99"/>
    </row>
    <row r="48" spans="1:255" s="100" customFormat="1" ht="12" customHeight="1">
      <c r="A48" s="94"/>
      <c r="B48" s="95" t="s">
        <v>104</v>
      </c>
      <c r="C48" s="96" t="s">
        <v>80</v>
      </c>
      <c r="D48" s="96">
        <v>1</v>
      </c>
      <c r="E48" s="96" t="s">
        <v>101</v>
      </c>
      <c r="F48" s="97">
        <v>31500</v>
      </c>
      <c r="G48" s="98">
        <f t="shared" ref="G48:G49" si="4">+D48*F48</f>
        <v>31500</v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  <c r="CW48" s="99"/>
      <c r="CX48" s="99"/>
      <c r="CY48" s="99"/>
      <c r="CZ48" s="99"/>
      <c r="DA48" s="99"/>
      <c r="DB48" s="99"/>
      <c r="DC48" s="99"/>
      <c r="DD48" s="99"/>
      <c r="DE48" s="99"/>
      <c r="DF48" s="99"/>
      <c r="DG48" s="99"/>
      <c r="DH48" s="99"/>
      <c r="DI48" s="99"/>
      <c r="DJ48" s="99"/>
      <c r="DK48" s="99"/>
      <c r="DL48" s="99"/>
      <c r="DM48" s="99"/>
      <c r="DN48" s="99"/>
      <c r="DO48" s="99"/>
      <c r="DP48" s="99"/>
      <c r="DQ48" s="99"/>
      <c r="DR48" s="99"/>
      <c r="DS48" s="99"/>
      <c r="DT48" s="99"/>
      <c r="DU48" s="99"/>
      <c r="DV48" s="99"/>
      <c r="DW48" s="99"/>
      <c r="DX48" s="99"/>
      <c r="DY48" s="99"/>
      <c r="DZ48" s="99"/>
      <c r="EA48" s="99"/>
      <c r="EB48" s="99"/>
      <c r="EC48" s="99"/>
      <c r="ED48" s="99"/>
      <c r="EE48" s="99"/>
      <c r="EF48" s="99"/>
      <c r="EG48" s="99"/>
      <c r="EH48" s="99"/>
      <c r="EI48" s="99"/>
      <c r="EJ48" s="99"/>
      <c r="EK48" s="99"/>
      <c r="EL48" s="99"/>
      <c r="EM48" s="99"/>
      <c r="EN48" s="99"/>
      <c r="EO48" s="99"/>
      <c r="EP48" s="99"/>
      <c r="EQ48" s="99"/>
      <c r="ER48" s="99"/>
      <c r="ES48" s="99"/>
      <c r="ET48" s="99"/>
      <c r="EU48" s="99"/>
      <c r="EV48" s="99"/>
      <c r="EW48" s="99"/>
      <c r="EX48" s="99"/>
      <c r="EY48" s="99"/>
      <c r="EZ48" s="99"/>
      <c r="FA48" s="99"/>
      <c r="FB48" s="99"/>
      <c r="FC48" s="99"/>
      <c r="FD48" s="99"/>
      <c r="FE48" s="99"/>
      <c r="FF48" s="99"/>
      <c r="FG48" s="99"/>
      <c r="FH48" s="99"/>
      <c r="FI48" s="99"/>
      <c r="FJ48" s="99"/>
      <c r="FK48" s="99"/>
      <c r="FL48" s="99"/>
      <c r="FM48" s="99"/>
      <c r="FN48" s="99"/>
      <c r="FO48" s="99"/>
      <c r="FP48" s="99"/>
      <c r="FQ48" s="99"/>
      <c r="FR48" s="99"/>
      <c r="FS48" s="99"/>
      <c r="FT48" s="99"/>
      <c r="FU48" s="99"/>
      <c r="FV48" s="99"/>
      <c r="FW48" s="99"/>
      <c r="FX48" s="99"/>
      <c r="FY48" s="99"/>
      <c r="FZ48" s="99"/>
      <c r="GA48" s="99"/>
      <c r="GB48" s="99"/>
      <c r="GC48" s="99"/>
      <c r="GD48" s="99"/>
      <c r="GE48" s="99"/>
      <c r="GF48" s="99"/>
      <c r="GG48" s="99"/>
      <c r="GH48" s="99"/>
      <c r="GI48" s="99"/>
      <c r="GJ48" s="99"/>
      <c r="GK48" s="99"/>
      <c r="GL48" s="99"/>
      <c r="GM48" s="99"/>
      <c r="GN48" s="99"/>
      <c r="GO48" s="99"/>
      <c r="GP48" s="99"/>
      <c r="GQ48" s="99"/>
      <c r="GR48" s="99"/>
      <c r="GS48" s="99"/>
      <c r="GT48" s="99"/>
      <c r="GU48" s="99"/>
      <c r="GV48" s="99"/>
      <c r="GW48" s="99"/>
      <c r="GX48" s="99"/>
      <c r="GY48" s="99"/>
      <c r="GZ48" s="99"/>
      <c r="HA48" s="99"/>
      <c r="HB48" s="99"/>
      <c r="HC48" s="99"/>
      <c r="HD48" s="99"/>
      <c r="HE48" s="99"/>
      <c r="HF48" s="99"/>
      <c r="HG48" s="99"/>
      <c r="HH48" s="99"/>
      <c r="HI48" s="99"/>
      <c r="HJ48" s="99"/>
      <c r="HK48" s="99"/>
      <c r="HL48" s="99"/>
      <c r="HM48" s="99"/>
      <c r="HN48" s="99"/>
      <c r="HO48" s="99"/>
      <c r="HP48" s="99"/>
      <c r="HQ48" s="99"/>
      <c r="HR48" s="99"/>
      <c r="HS48" s="99"/>
      <c r="HT48" s="99"/>
      <c r="HU48" s="99"/>
      <c r="HV48" s="99"/>
      <c r="HW48" s="99"/>
      <c r="HX48" s="99"/>
      <c r="HY48" s="99"/>
      <c r="HZ48" s="99"/>
      <c r="IA48" s="99"/>
      <c r="IB48" s="99"/>
      <c r="IC48" s="99"/>
      <c r="ID48" s="99"/>
      <c r="IE48" s="99"/>
      <c r="IF48" s="99"/>
      <c r="IG48" s="99"/>
      <c r="IH48" s="99"/>
      <c r="II48" s="99"/>
      <c r="IJ48" s="99"/>
      <c r="IK48" s="99"/>
      <c r="IL48" s="99"/>
      <c r="IM48" s="99"/>
      <c r="IN48" s="99"/>
      <c r="IO48" s="99"/>
      <c r="IP48" s="99"/>
      <c r="IQ48" s="99"/>
      <c r="IR48" s="99"/>
      <c r="IS48" s="99"/>
      <c r="IT48" s="99"/>
      <c r="IU48" s="99"/>
    </row>
    <row r="49" spans="1:255" s="100" customFormat="1" ht="12" customHeight="1">
      <c r="A49" s="94"/>
      <c r="B49" s="95" t="s">
        <v>105</v>
      </c>
      <c r="C49" s="96" t="s">
        <v>80</v>
      </c>
      <c r="D49" s="96">
        <v>1</v>
      </c>
      <c r="E49" s="96" t="s">
        <v>58</v>
      </c>
      <c r="F49" s="97">
        <v>31500</v>
      </c>
      <c r="G49" s="98">
        <f t="shared" si="4"/>
        <v>31500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Y49" s="99"/>
      <c r="CZ49" s="99"/>
      <c r="DA49" s="99"/>
      <c r="DB49" s="99"/>
      <c r="DC49" s="99"/>
      <c r="DD49" s="99"/>
      <c r="DE49" s="99"/>
      <c r="DF49" s="99"/>
      <c r="DG49" s="99"/>
      <c r="DH49" s="99"/>
      <c r="DI49" s="99"/>
      <c r="DJ49" s="99"/>
      <c r="DK49" s="99"/>
      <c r="DL49" s="99"/>
      <c r="DM49" s="99"/>
      <c r="DN49" s="99"/>
      <c r="DO49" s="99"/>
      <c r="DP49" s="99"/>
      <c r="DQ49" s="99"/>
      <c r="DR49" s="99"/>
      <c r="DS49" s="99"/>
      <c r="DT49" s="99"/>
      <c r="DU49" s="99"/>
      <c r="DV49" s="99"/>
      <c r="DW49" s="99"/>
      <c r="DX49" s="99"/>
      <c r="DY49" s="99"/>
      <c r="DZ49" s="99"/>
      <c r="EA49" s="99"/>
      <c r="EB49" s="99"/>
      <c r="EC49" s="99"/>
      <c r="ED49" s="99"/>
      <c r="EE49" s="99"/>
      <c r="EF49" s="99"/>
      <c r="EG49" s="99"/>
      <c r="EH49" s="99"/>
      <c r="EI49" s="99"/>
      <c r="EJ49" s="99"/>
      <c r="EK49" s="99"/>
      <c r="EL49" s="99"/>
      <c r="EM49" s="99"/>
      <c r="EN49" s="99"/>
      <c r="EO49" s="99"/>
      <c r="EP49" s="99"/>
      <c r="EQ49" s="99"/>
      <c r="ER49" s="99"/>
      <c r="ES49" s="99"/>
      <c r="ET49" s="99"/>
      <c r="EU49" s="99"/>
      <c r="EV49" s="99"/>
      <c r="EW49" s="99"/>
      <c r="EX49" s="99"/>
      <c r="EY49" s="99"/>
      <c r="EZ49" s="99"/>
      <c r="FA49" s="99"/>
      <c r="FB49" s="99"/>
      <c r="FC49" s="99"/>
      <c r="FD49" s="99"/>
      <c r="FE49" s="99"/>
      <c r="FF49" s="99"/>
      <c r="FG49" s="99"/>
      <c r="FH49" s="99"/>
      <c r="FI49" s="99"/>
      <c r="FJ49" s="99"/>
      <c r="FK49" s="99"/>
      <c r="FL49" s="99"/>
      <c r="FM49" s="99"/>
      <c r="FN49" s="99"/>
      <c r="FO49" s="99"/>
      <c r="FP49" s="99"/>
      <c r="FQ49" s="99"/>
      <c r="FR49" s="99"/>
      <c r="FS49" s="99"/>
      <c r="FT49" s="99"/>
      <c r="FU49" s="99"/>
      <c r="FV49" s="99"/>
      <c r="FW49" s="99"/>
      <c r="FX49" s="99"/>
      <c r="FY49" s="99"/>
      <c r="FZ49" s="99"/>
      <c r="GA49" s="99"/>
      <c r="GB49" s="99"/>
      <c r="GC49" s="99"/>
      <c r="GD49" s="99"/>
      <c r="GE49" s="99"/>
      <c r="GF49" s="99"/>
      <c r="GG49" s="99"/>
      <c r="GH49" s="99"/>
      <c r="GI49" s="99"/>
      <c r="GJ49" s="99"/>
      <c r="GK49" s="99"/>
      <c r="GL49" s="99"/>
      <c r="GM49" s="99"/>
      <c r="GN49" s="99"/>
      <c r="GO49" s="99"/>
      <c r="GP49" s="99"/>
      <c r="GQ49" s="99"/>
      <c r="GR49" s="99"/>
      <c r="GS49" s="99"/>
      <c r="GT49" s="99"/>
      <c r="GU49" s="99"/>
      <c r="GV49" s="99"/>
      <c r="GW49" s="99"/>
      <c r="GX49" s="99"/>
      <c r="GY49" s="99"/>
      <c r="GZ49" s="99"/>
      <c r="HA49" s="99"/>
      <c r="HB49" s="99"/>
      <c r="HC49" s="99"/>
      <c r="HD49" s="99"/>
      <c r="HE49" s="99"/>
      <c r="HF49" s="99"/>
      <c r="HG49" s="99"/>
      <c r="HH49" s="99"/>
      <c r="HI49" s="99"/>
      <c r="HJ49" s="99"/>
      <c r="HK49" s="99"/>
      <c r="HL49" s="99"/>
      <c r="HM49" s="99"/>
      <c r="HN49" s="99"/>
      <c r="HO49" s="99"/>
      <c r="HP49" s="99"/>
      <c r="HQ49" s="99"/>
      <c r="HR49" s="99"/>
      <c r="HS49" s="99"/>
      <c r="HT49" s="99"/>
      <c r="HU49" s="99"/>
      <c r="HV49" s="99"/>
      <c r="HW49" s="99"/>
      <c r="HX49" s="99"/>
      <c r="HY49" s="99"/>
      <c r="HZ49" s="99"/>
      <c r="IA49" s="99"/>
      <c r="IB49" s="99"/>
      <c r="IC49" s="99"/>
      <c r="ID49" s="99"/>
      <c r="IE49" s="99"/>
      <c r="IF49" s="99"/>
      <c r="IG49" s="99"/>
      <c r="IH49" s="99"/>
      <c r="II49" s="99"/>
      <c r="IJ49" s="99"/>
      <c r="IK49" s="99"/>
      <c r="IL49" s="99"/>
      <c r="IM49" s="99"/>
      <c r="IN49" s="99"/>
      <c r="IO49" s="99"/>
      <c r="IP49" s="99"/>
      <c r="IQ49" s="99"/>
      <c r="IR49" s="99"/>
      <c r="IS49" s="99"/>
      <c r="IT49" s="99"/>
      <c r="IU49" s="99"/>
    </row>
    <row r="50" spans="1:255" ht="12" customHeight="1">
      <c r="A50" s="32"/>
      <c r="B50" s="120" t="s">
        <v>19</v>
      </c>
      <c r="C50" s="67"/>
      <c r="D50" s="67"/>
      <c r="E50" s="67"/>
      <c r="F50" s="68"/>
      <c r="G50" s="121">
        <f>SUM(G44:G49)</f>
        <v>320250</v>
      </c>
    </row>
    <row r="51" spans="1:255" ht="12" customHeight="1">
      <c r="A51" s="32"/>
      <c r="B51" s="103"/>
      <c r="C51" s="14"/>
      <c r="D51" s="14"/>
      <c r="E51" s="14"/>
      <c r="F51" s="15"/>
      <c r="G51" s="15"/>
    </row>
    <row r="52" spans="1:255" ht="12" customHeight="1">
      <c r="A52" s="5"/>
      <c r="B52" s="80" t="s">
        <v>20</v>
      </c>
      <c r="C52" s="81"/>
      <c r="D52" s="82"/>
      <c r="E52" s="82"/>
      <c r="F52" s="83"/>
      <c r="G52" s="84"/>
    </row>
    <row r="53" spans="1:255" ht="24" customHeight="1">
      <c r="A53" s="5"/>
      <c r="B53" s="85" t="s">
        <v>21</v>
      </c>
      <c r="C53" s="86" t="s">
        <v>22</v>
      </c>
      <c r="D53" s="86" t="s">
        <v>23</v>
      </c>
      <c r="E53" s="85" t="s">
        <v>12</v>
      </c>
      <c r="F53" s="86" t="s">
        <v>13</v>
      </c>
      <c r="G53" s="85" t="s">
        <v>14</v>
      </c>
    </row>
    <row r="54" spans="1:255" s="100" customFormat="1" ht="12" customHeight="1">
      <c r="A54" s="94"/>
      <c r="B54" s="122" t="s">
        <v>106</v>
      </c>
      <c r="C54" s="96"/>
      <c r="D54" s="96"/>
      <c r="E54" s="96"/>
      <c r="F54" s="97"/>
      <c r="G54" s="98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99"/>
      <c r="CX54" s="99"/>
      <c r="CY54" s="99"/>
      <c r="CZ54" s="99"/>
      <c r="DA54" s="99"/>
      <c r="DB54" s="99"/>
      <c r="DC54" s="99"/>
      <c r="DD54" s="99"/>
      <c r="DE54" s="99"/>
      <c r="DF54" s="99"/>
      <c r="DG54" s="99"/>
      <c r="DH54" s="99"/>
      <c r="DI54" s="99"/>
      <c r="DJ54" s="99"/>
      <c r="DK54" s="99"/>
      <c r="DL54" s="99"/>
      <c r="DM54" s="99"/>
      <c r="DN54" s="99"/>
      <c r="DO54" s="99"/>
      <c r="DP54" s="99"/>
      <c r="DQ54" s="99"/>
      <c r="DR54" s="99"/>
      <c r="DS54" s="99"/>
      <c r="DT54" s="99"/>
      <c r="DU54" s="99"/>
      <c r="DV54" s="99"/>
      <c r="DW54" s="99"/>
      <c r="DX54" s="99"/>
      <c r="DY54" s="99"/>
      <c r="DZ54" s="99"/>
      <c r="EA54" s="99"/>
      <c r="EB54" s="99"/>
      <c r="EC54" s="99"/>
      <c r="ED54" s="99"/>
      <c r="EE54" s="99"/>
      <c r="EF54" s="99"/>
      <c r="EG54" s="99"/>
      <c r="EH54" s="99"/>
      <c r="EI54" s="99"/>
      <c r="EJ54" s="99"/>
      <c r="EK54" s="99"/>
      <c r="EL54" s="99"/>
      <c r="EM54" s="99"/>
      <c r="EN54" s="99"/>
      <c r="EO54" s="99"/>
      <c r="EP54" s="99"/>
      <c r="EQ54" s="99"/>
      <c r="ER54" s="99"/>
      <c r="ES54" s="99"/>
      <c r="ET54" s="99"/>
      <c r="EU54" s="99"/>
      <c r="EV54" s="99"/>
      <c r="EW54" s="99"/>
      <c r="EX54" s="99"/>
      <c r="EY54" s="99"/>
      <c r="EZ54" s="99"/>
      <c r="FA54" s="99"/>
      <c r="FB54" s="99"/>
      <c r="FC54" s="99"/>
      <c r="FD54" s="99"/>
      <c r="FE54" s="99"/>
      <c r="FF54" s="99"/>
      <c r="FG54" s="99"/>
      <c r="FH54" s="99"/>
      <c r="FI54" s="99"/>
      <c r="FJ54" s="99"/>
      <c r="FK54" s="99"/>
      <c r="FL54" s="99"/>
      <c r="FM54" s="99"/>
      <c r="FN54" s="99"/>
      <c r="FO54" s="99"/>
      <c r="FP54" s="99"/>
      <c r="FQ54" s="99"/>
      <c r="FR54" s="99"/>
      <c r="FS54" s="99"/>
      <c r="FT54" s="99"/>
      <c r="FU54" s="99"/>
      <c r="FV54" s="99"/>
      <c r="FW54" s="99"/>
      <c r="FX54" s="99"/>
      <c r="FY54" s="99"/>
      <c r="FZ54" s="99"/>
      <c r="GA54" s="99"/>
      <c r="GB54" s="99"/>
      <c r="GC54" s="99"/>
      <c r="GD54" s="99"/>
      <c r="GE54" s="99"/>
      <c r="GF54" s="99"/>
      <c r="GG54" s="99"/>
      <c r="GH54" s="99"/>
      <c r="GI54" s="99"/>
      <c r="GJ54" s="99"/>
      <c r="GK54" s="99"/>
      <c r="GL54" s="99"/>
      <c r="GM54" s="99"/>
      <c r="GN54" s="99"/>
      <c r="GO54" s="99"/>
      <c r="GP54" s="99"/>
      <c r="GQ54" s="99"/>
      <c r="GR54" s="99"/>
      <c r="GS54" s="99"/>
      <c r="GT54" s="99"/>
      <c r="GU54" s="99"/>
      <c r="GV54" s="99"/>
      <c r="GW54" s="99"/>
      <c r="GX54" s="99"/>
      <c r="GY54" s="99"/>
      <c r="GZ54" s="99"/>
      <c r="HA54" s="99"/>
      <c r="HB54" s="99"/>
      <c r="HC54" s="99"/>
      <c r="HD54" s="99"/>
      <c r="HE54" s="99"/>
      <c r="HF54" s="99"/>
      <c r="HG54" s="99"/>
      <c r="HH54" s="99"/>
      <c r="HI54" s="99"/>
      <c r="HJ54" s="99"/>
      <c r="HK54" s="99"/>
      <c r="HL54" s="99"/>
      <c r="HM54" s="99"/>
      <c r="HN54" s="99"/>
      <c r="HO54" s="99"/>
      <c r="HP54" s="99"/>
      <c r="HQ54" s="99"/>
      <c r="HR54" s="99"/>
      <c r="HS54" s="99"/>
      <c r="HT54" s="99"/>
      <c r="HU54" s="99"/>
      <c r="HV54" s="99"/>
      <c r="HW54" s="99"/>
      <c r="HX54" s="99"/>
      <c r="HY54" s="99"/>
      <c r="HZ54" s="99"/>
      <c r="IA54" s="99"/>
      <c r="IB54" s="99"/>
      <c r="IC54" s="99"/>
      <c r="ID54" s="99"/>
      <c r="IE54" s="99"/>
      <c r="IF54" s="99"/>
      <c r="IG54" s="99"/>
      <c r="IH54" s="99"/>
      <c r="II54" s="99"/>
      <c r="IJ54" s="99"/>
      <c r="IK54" s="99"/>
      <c r="IL54" s="99"/>
      <c r="IM54" s="99"/>
      <c r="IN54" s="99"/>
      <c r="IO54" s="99"/>
      <c r="IP54" s="99"/>
      <c r="IQ54" s="99"/>
      <c r="IR54" s="99"/>
      <c r="IS54" s="99"/>
      <c r="IT54" s="99"/>
      <c r="IU54" s="99"/>
    </row>
    <row r="55" spans="1:255" s="100" customFormat="1" ht="12" customHeight="1">
      <c r="A55" s="94"/>
      <c r="B55" s="119" t="s">
        <v>107</v>
      </c>
      <c r="C55" s="96" t="s">
        <v>82</v>
      </c>
      <c r="D55" s="96">
        <v>8333</v>
      </c>
      <c r="E55" s="96" t="s">
        <v>88</v>
      </c>
      <c r="F55" s="97">
        <v>200</v>
      </c>
      <c r="G55" s="98">
        <f t="shared" ref="G55:G70" si="5">+D55*F55</f>
        <v>1666600</v>
      </c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  <c r="CW55" s="99"/>
      <c r="CX55" s="99"/>
      <c r="CY55" s="99"/>
      <c r="CZ55" s="99"/>
      <c r="DA55" s="99"/>
      <c r="DB55" s="99"/>
      <c r="DC55" s="99"/>
      <c r="DD55" s="99"/>
      <c r="DE55" s="99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9"/>
      <c r="DQ55" s="99"/>
      <c r="DR55" s="99"/>
      <c r="DS55" s="99"/>
      <c r="DT55" s="99"/>
      <c r="DU55" s="99"/>
      <c r="DV55" s="99"/>
      <c r="DW55" s="99"/>
      <c r="DX55" s="99"/>
      <c r="DY55" s="99"/>
      <c r="DZ55" s="99"/>
      <c r="EA55" s="99"/>
      <c r="EB55" s="99"/>
      <c r="EC55" s="99"/>
      <c r="ED55" s="99"/>
      <c r="EE55" s="99"/>
      <c r="EF55" s="99"/>
      <c r="EG55" s="99"/>
      <c r="EH55" s="99"/>
      <c r="EI55" s="99"/>
      <c r="EJ55" s="99"/>
      <c r="EK55" s="99"/>
      <c r="EL55" s="99"/>
      <c r="EM55" s="99"/>
      <c r="EN55" s="99"/>
      <c r="EO55" s="99"/>
      <c r="EP55" s="99"/>
      <c r="EQ55" s="99"/>
      <c r="ER55" s="99"/>
      <c r="ES55" s="99"/>
      <c r="ET55" s="99"/>
      <c r="EU55" s="99"/>
      <c r="EV55" s="99"/>
      <c r="EW55" s="99"/>
      <c r="EX55" s="99"/>
      <c r="EY55" s="99"/>
      <c r="EZ55" s="99"/>
      <c r="FA55" s="99"/>
      <c r="FB55" s="99"/>
      <c r="FC55" s="99"/>
      <c r="FD55" s="99"/>
      <c r="FE55" s="99"/>
      <c r="FF55" s="99"/>
      <c r="FG55" s="99"/>
      <c r="FH55" s="99"/>
      <c r="FI55" s="99"/>
      <c r="FJ55" s="99"/>
      <c r="FK55" s="99"/>
      <c r="FL55" s="99"/>
      <c r="FM55" s="99"/>
      <c r="FN55" s="99"/>
      <c r="FO55" s="99"/>
      <c r="FP55" s="99"/>
      <c r="FQ55" s="99"/>
      <c r="FR55" s="99"/>
      <c r="FS55" s="99"/>
      <c r="FT55" s="99"/>
      <c r="FU55" s="99"/>
      <c r="FV55" s="99"/>
      <c r="FW55" s="99"/>
      <c r="FX55" s="99"/>
      <c r="FY55" s="99"/>
      <c r="FZ55" s="99"/>
      <c r="GA55" s="99"/>
      <c r="GB55" s="99"/>
      <c r="GC55" s="99"/>
      <c r="GD55" s="99"/>
      <c r="GE55" s="99"/>
      <c r="GF55" s="99"/>
      <c r="GG55" s="99"/>
      <c r="GH55" s="99"/>
      <c r="GI55" s="99"/>
      <c r="GJ55" s="99"/>
      <c r="GK55" s="99"/>
      <c r="GL55" s="99"/>
      <c r="GM55" s="99"/>
      <c r="GN55" s="99"/>
      <c r="GO55" s="99"/>
      <c r="GP55" s="99"/>
      <c r="GQ55" s="99"/>
      <c r="GR55" s="99"/>
      <c r="GS55" s="99"/>
      <c r="GT55" s="99"/>
      <c r="GU55" s="99"/>
      <c r="GV55" s="99"/>
      <c r="GW55" s="99"/>
      <c r="GX55" s="99"/>
      <c r="GY55" s="99"/>
      <c r="GZ55" s="99"/>
      <c r="HA55" s="99"/>
      <c r="HB55" s="99"/>
      <c r="HC55" s="99"/>
      <c r="HD55" s="99"/>
      <c r="HE55" s="99"/>
      <c r="HF55" s="99"/>
      <c r="HG55" s="99"/>
      <c r="HH55" s="99"/>
      <c r="HI55" s="99"/>
      <c r="HJ55" s="99"/>
      <c r="HK55" s="99"/>
      <c r="HL55" s="99"/>
      <c r="HM55" s="99"/>
      <c r="HN55" s="99"/>
      <c r="HO55" s="99"/>
      <c r="HP55" s="99"/>
      <c r="HQ55" s="99"/>
      <c r="HR55" s="99"/>
      <c r="HS55" s="99"/>
      <c r="HT55" s="99"/>
      <c r="HU55" s="99"/>
      <c r="HV55" s="99"/>
      <c r="HW55" s="99"/>
      <c r="HX55" s="99"/>
      <c r="HY55" s="99"/>
      <c r="HZ55" s="99"/>
      <c r="IA55" s="99"/>
      <c r="IB55" s="99"/>
      <c r="IC55" s="99"/>
      <c r="ID55" s="99"/>
      <c r="IE55" s="99"/>
      <c r="IF55" s="99"/>
      <c r="IG55" s="99"/>
      <c r="IH55" s="99"/>
      <c r="II55" s="99"/>
      <c r="IJ55" s="99"/>
      <c r="IK55" s="99"/>
      <c r="IL55" s="99"/>
      <c r="IM55" s="99"/>
      <c r="IN55" s="99"/>
      <c r="IO55" s="99"/>
      <c r="IP55" s="99"/>
      <c r="IQ55" s="99"/>
      <c r="IR55" s="99"/>
      <c r="IS55" s="99"/>
      <c r="IT55" s="99"/>
      <c r="IU55" s="99"/>
    </row>
    <row r="56" spans="1:255" s="100" customFormat="1" ht="12" customHeight="1">
      <c r="A56" s="94"/>
      <c r="B56" s="122" t="s">
        <v>55</v>
      </c>
      <c r="C56" s="96"/>
      <c r="D56" s="96"/>
      <c r="E56" s="96"/>
      <c r="F56" s="97"/>
      <c r="G56" s="98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O56" s="99"/>
      <c r="CP56" s="99"/>
      <c r="CQ56" s="99"/>
      <c r="CR56" s="99"/>
      <c r="CS56" s="99"/>
      <c r="CT56" s="99"/>
      <c r="CU56" s="99"/>
      <c r="CV56" s="99"/>
      <c r="CW56" s="99"/>
      <c r="CX56" s="99"/>
      <c r="CY56" s="99"/>
      <c r="CZ56" s="99"/>
      <c r="DA56" s="99"/>
      <c r="DB56" s="99"/>
      <c r="DC56" s="99"/>
      <c r="DD56" s="99"/>
      <c r="DE56" s="99"/>
      <c r="DF56" s="99"/>
      <c r="DG56" s="99"/>
      <c r="DH56" s="99"/>
      <c r="DI56" s="99"/>
      <c r="DJ56" s="99"/>
      <c r="DK56" s="99"/>
      <c r="DL56" s="99"/>
      <c r="DM56" s="99"/>
      <c r="DN56" s="99"/>
      <c r="DO56" s="99"/>
      <c r="DP56" s="99"/>
      <c r="DQ56" s="99"/>
      <c r="DR56" s="99"/>
      <c r="DS56" s="99"/>
      <c r="DT56" s="99"/>
      <c r="DU56" s="99"/>
      <c r="DV56" s="99"/>
      <c r="DW56" s="99"/>
      <c r="DX56" s="99"/>
      <c r="DY56" s="99"/>
      <c r="DZ56" s="99"/>
      <c r="EA56" s="99"/>
      <c r="EB56" s="99"/>
      <c r="EC56" s="99"/>
      <c r="ED56" s="99"/>
      <c r="EE56" s="99"/>
      <c r="EF56" s="99"/>
      <c r="EG56" s="99"/>
      <c r="EH56" s="99"/>
      <c r="EI56" s="99"/>
      <c r="EJ56" s="99"/>
      <c r="EK56" s="99"/>
      <c r="EL56" s="99"/>
      <c r="EM56" s="99"/>
      <c r="EN56" s="99"/>
      <c r="EO56" s="99"/>
      <c r="EP56" s="99"/>
      <c r="EQ56" s="99"/>
      <c r="ER56" s="99"/>
      <c r="ES56" s="99"/>
      <c r="ET56" s="99"/>
      <c r="EU56" s="99"/>
      <c r="EV56" s="99"/>
      <c r="EW56" s="99"/>
      <c r="EX56" s="99"/>
      <c r="EY56" s="99"/>
      <c r="EZ56" s="99"/>
      <c r="FA56" s="99"/>
      <c r="FB56" s="99"/>
      <c r="FC56" s="99"/>
      <c r="FD56" s="99"/>
      <c r="FE56" s="99"/>
      <c r="FF56" s="99"/>
      <c r="FG56" s="99"/>
      <c r="FH56" s="99"/>
      <c r="FI56" s="99"/>
      <c r="FJ56" s="99"/>
      <c r="FK56" s="99"/>
      <c r="FL56" s="99"/>
      <c r="FM56" s="99"/>
      <c r="FN56" s="99"/>
      <c r="FO56" s="99"/>
      <c r="FP56" s="99"/>
      <c r="FQ56" s="99"/>
      <c r="FR56" s="99"/>
      <c r="FS56" s="99"/>
      <c r="FT56" s="99"/>
      <c r="FU56" s="99"/>
      <c r="FV56" s="99"/>
      <c r="FW56" s="99"/>
      <c r="FX56" s="99"/>
      <c r="FY56" s="99"/>
      <c r="FZ56" s="99"/>
      <c r="GA56" s="99"/>
      <c r="GB56" s="99"/>
      <c r="GC56" s="99"/>
      <c r="GD56" s="99"/>
      <c r="GE56" s="99"/>
      <c r="GF56" s="99"/>
      <c r="GG56" s="99"/>
      <c r="GH56" s="99"/>
      <c r="GI56" s="99"/>
      <c r="GJ56" s="99"/>
      <c r="GK56" s="99"/>
      <c r="GL56" s="99"/>
      <c r="GM56" s="99"/>
      <c r="GN56" s="99"/>
      <c r="GO56" s="99"/>
      <c r="GP56" s="99"/>
      <c r="GQ56" s="99"/>
      <c r="GR56" s="99"/>
      <c r="GS56" s="99"/>
      <c r="GT56" s="99"/>
      <c r="GU56" s="99"/>
      <c r="GV56" s="99"/>
      <c r="GW56" s="99"/>
      <c r="GX56" s="99"/>
      <c r="GY56" s="99"/>
      <c r="GZ56" s="99"/>
      <c r="HA56" s="99"/>
      <c r="HB56" s="99"/>
      <c r="HC56" s="99"/>
      <c r="HD56" s="99"/>
      <c r="HE56" s="99"/>
      <c r="HF56" s="99"/>
      <c r="HG56" s="99"/>
      <c r="HH56" s="99"/>
      <c r="HI56" s="99"/>
      <c r="HJ56" s="99"/>
      <c r="HK56" s="99"/>
      <c r="HL56" s="99"/>
      <c r="HM56" s="99"/>
      <c r="HN56" s="99"/>
      <c r="HO56" s="99"/>
      <c r="HP56" s="99"/>
      <c r="HQ56" s="99"/>
      <c r="HR56" s="99"/>
      <c r="HS56" s="99"/>
      <c r="HT56" s="99"/>
      <c r="HU56" s="99"/>
      <c r="HV56" s="99"/>
      <c r="HW56" s="99"/>
      <c r="HX56" s="99"/>
      <c r="HY56" s="99"/>
      <c r="HZ56" s="99"/>
      <c r="IA56" s="99"/>
      <c r="IB56" s="99"/>
      <c r="IC56" s="99"/>
      <c r="ID56" s="99"/>
      <c r="IE56" s="99"/>
      <c r="IF56" s="99"/>
      <c r="IG56" s="99"/>
      <c r="IH56" s="99"/>
      <c r="II56" s="99"/>
      <c r="IJ56" s="99"/>
      <c r="IK56" s="99"/>
      <c r="IL56" s="99"/>
      <c r="IM56" s="99"/>
      <c r="IN56" s="99"/>
      <c r="IO56" s="99"/>
      <c r="IP56" s="99"/>
      <c r="IQ56" s="99"/>
      <c r="IR56" s="99"/>
      <c r="IS56" s="99"/>
      <c r="IT56" s="99"/>
      <c r="IU56" s="99"/>
    </row>
    <row r="57" spans="1:255" s="100" customFormat="1" ht="12" customHeight="1">
      <c r="A57" s="94"/>
      <c r="B57" s="119" t="s">
        <v>108</v>
      </c>
      <c r="C57" s="96" t="s">
        <v>49</v>
      </c>
      <c r="D57" s="96">
        <v>500</v>
      </c>
      <c r="E57" s="96" t="s">
        <v>88</v>
      </c>
      <c r="F57" s="97">
        <v>1118</v>
      </c>
      <c r="G57" s="98">
        <f t="shared" si="5"/>
        <v>559000</v>
      </c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99"/>
      <c r="CP57" s="99"/>
      <c r="CQ57" s="99"/>
      <c r="CR57" s="99"/>
      <c r="CS57" s="99"/>
      <c r="CT57" s="99"/>
      <c r="CU57" s="99"/>
      <c r="CV57" s="99"/>
      <c r="CW57" s="99"/>
      <c r="CX57" s="99"/>
      <c r="CY57" s="99"/>
      <c r="CZ57" s="99"/>
      <c r="DA57" s="99"/>
      <c r="DB57" s="99"/>
      <c r="DC57" s="99"/>
      <c r="DD57" s="99"/>
      <c r="DE57" s="99"/>
      <c r="DF57" s="99"/>
      <c r="DG57" s="99"/>
      <c r="DH57" s="99"/>
      <c r="DI57" s="99"/>
      <c r="DJ57" s="99"/>
      <c r="DK57" s="99"/>
      <c r="DL57" s="99"/>
      <c r="DM57" s="99"/>
      <c r="DN57" s="99"/>
      <c r="DO57" s="99"/>
      <c r="DP57" s="99"/>
      <c r="DQ57" s="99"/>
      <c r="DR57" s="99"/>
      <c r="DS57" s="99"/>
      <c r="DT57" s="99"/>
      <c r="DU57" s="99"/>
      <c r="DV57" s="99"/>
      <c r="DW57" s="99"/>
      <c r="DX57" s="99"/>
      <c r="DY57" s="99"/>
      <c r="DZ57" s="99"/>
      <c r="EA57" s="99"/>
      <c r="EB57" s="99"/>
      <c r="EC57" s="99"/>
      <c r="ED57" s="99"/>
      <c r="EE57" s="99"/>
      <c r="EF57" s="99"/>
      <c r="EG57" s="99"/>
      <c r="EH57" s="99"/>
      <c r="EI57" s="99"/>
      <c r="EJ57" s="99"/>
      <c r="EK57" s="99"/>
      <c r="EL57" s="99"/>
      <c r="EM57" s="99"/>
      <c r="EN57" s="99"/>
      <c r="EO57" s="99"/>
      <c r="EP57" s="99"/>
      <c r="EQ57" s="99"/>
      <c r="ER57" s="99"/>
      <c r="ES57" s="99"/>
      <c r="ET57" s="99"/>
      <c r="EU57" s="99"/>
      <c r="EV57" s="99"/>
      <c r="EW57" s="99"/>
      <c r="EX57" s="99"/>
      <c r="EY57" s="99"/>
      <c r="EZ57" s="99"/>
      <c r="FA57" s="99"/>
      <c r="FB57" s="99"/>
      <c r="FC57" s="99"/>
      <c r="FD57" s="99"/>
      <c r="FE57" s="99"/>
      <c r="FF57" s="99"/>
      <c r="FG57" s="99"/>
      <c r="FH57" s="99"/>
      <c r="FI57" s="99"/>
      <c r="FJ57" s="99"/>
      <c r="FK57" s="99"/>
      <c r="FL57" s="99"/>
      <c r="FM57" s="99"/>
      <c r="FN57" s="99"/>
      <c r="FO57" s="99"/>
      <c r="FP57" s="99"/>
      <c r="FQ57" s="99"/>
      <c r="FR57" s="99"/>
      <c r="FS57" s="99"/>
      <c r="FT57" s="99"/>
      <c r="FU57" s="99"/>
      <c r="FV57" s="99"/>
      <c r="FW57" s="99"/>
      <c r="FX57" s="99"/>
      <c r="FY57" s="99"/>
      <c r="FZ57" s="99"/>
      <c r="GA57" s="99"/>
      <c r="GB57" s="99"/>
      <c r="GC57" s="99"/>
      <c r="GD57" s="99"/>
      <c r="GE57" s="99"/>
      <c r="GF57" s="99"/>
      <c r="GG57" s="99"/>
      <c r="GH57" s="99"/>
      <c r="GI57" s="99"/>
      <c r="GJ57" s="99"/>
      <c r="GK57" s="99"/>
      <c r="GL57" s="99"/>
      <c r="GM57" s="99"/>
      <c r="GN57" s="99"/>
      <c r="GO57" s="99"/>
      <c r="GP57" s="99"/>
      <c r="GQ57" s="99"/>
      <c r="GR57" s="99"/>
      <c r="GS57" s="99"/>
      <c r="GT57" s="99"/>
      <c r="GU57" s="99"/>
      <c r="GV57" s="99"/>
      <c r="GW57" s="99"/>
      <c r="GX57" s="99"/>
      <c r="GY57" s="99"/>
      <c r="GZ57" s="99"/>
      <c r="HA57" s="99"/>
      <c r="HB57" s="99"/>
      <c r="HC57" s="99"/>
      <c r="HD57" s="99"/>
      <c r="HE57" s="99"/>
      <c r="HF57" s="99"/>
      <c r="HG57" s="99"/>
      <c r="HH57" s="99"/>
      <c r="HI57" s="99"/>
      <c r="HJ57" s="99"/>
      <c r="HK57" s="99"/>
      <c r="HL57" s="99"/>
      <c r="HM57" s="99"/>
      <c r="HN57" s="99"/>
      <c r="HO57" s="99"/>
      <c r="HP57" s="99"/>
      <c r="HQ57" s="99"/>
      <c r="HR57" s="99"/>
      <c r="HS57" s="99"/>
      <c r="HT57" s="99"/>
      <c r="HU57" s="99"/>
      <c r="HV57" s="99"/>
      <c r="HW57" s="99"/>
      <c r="HX57" s="99"/>
      <c r="HY57" s="99"/>
      <c r="HZ57" s="99"/>
      <c r="IA57" s="99"/>
      <c r="IB57" s="99"/>
      <c r="IC57" s="99"/>
      <c r="ID57" s="99"/>
      <c r="IE57" s="99"/>
      <c r="IF57" s="99"/>
      <c r="IG57" s="99"/>
      <c r="IH57" s="99"/>
      <c r="II57" s="99"/>
      <c r="IJ57" s="99"/>
      <c r="IK57" s="99"/>
      <c r="IL57" s="99"/>
      <c r="IM57" s="99"/>
      <c r="IN57" s="99"/>
      <c r="IO57" s="99"/>
      <c r="IP57" s="99"/>
      <c r="IQ57" s="99"/>
      <c r="IR57" s="99"/>
      <c r="IS57" s="99"/>
      <c r="IT57" s="99"/>
      <c r="IU57" s="99"/>
    </row>
    <row r="58" spans="1:255" s="100" customFormat="1" ht="12" customHeight="1">
      <c r="A58" s="94"/>
      <c r="B58" s="119" t="s">
        <v>57</v>
      </c>
      <c r="C58" s="96" t="s">
        <v>49</v>
      </c>
      <c r="D58" s="96">
        <v>400</v>
      </c>
      <c r="E58" s="96" t="s">
        <v>77</v>
      </c>
      <c r="F58" s="97">
        <v>1711.2</v>
      </c>
      <c r="G58" s="98">
        <f t="shared" si="5"/>
        <v>684480</v>
      </c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  <c r="CW58" s="99"/>
      <c r="CX58" s="99"/>
      <c r="CY58" s="99"/>
      <c r="CZ58" s="99"/>
      <c r="DA58" s="99"/>
      <c r="DB58" s="99"/>
      <c r="DC58" s="99"/>
      <c r="DD58" s="99"/>
      <c r="DE58" s="99"/>
      <c r="DF58" s="99"/>
      <c r="DG58" s="99"/>
      <c r="DH58" s="99"/>
      <c r="DI58" s="99"/>
      <c r="DJ58" s="99"/>
      <c r="DK58" s="99"/>
      <c r="DL58" s="99"/>
      <c r="DM58" s="99"/>
      <c r="DN58" s="99"/>
      <c r="DO58" s="99"/>
      <c r="DP58" s="99"/>
      <c r="DQ58" s="99"/>
      <c r="DR58" s="99"/>
      <c r="DS58" s="99"/>
      <c r="DT58" s="99"/>
      <c r="DU58" s="99"/>
      <c r="DV58" s="99"/>
      <c r="DW58" s="99"/>
      <c r="DX58" s="99"/>
      <c r="DY58" s="99"/>
      <c r="DZ58" s="99"/>
      <c r="EA58" s="99"/>
      <c r="EB58" s="99"/>
      <c r="EC58" s="99"/>
      <c r="ED58" s="99"/>
      <c r="EE58" s="99"/>
      <c r="EF58" s="99"/>
      <c r="EG58" s="99"/>
      <c r="EH58" s="99"/>
      <c r="EI58" s="99"/>
      <c r="EJ58" s="99"/>
      <c r="EK58" s="99"/>
      <c r="EL58" s="99"/>
      <c r="EM58" s="99"/>
      <c r="EN58" s="99"/>
      <c r="EO58" s="99"/>
      <c r="EP58" s="99"/>
      <c r="EQ58" s="99"/>
      <c r="ER58" s="99"/>
      <c r="ES58" s="99"/>
      <c r="ET58" s="99"/>
      <c r="EU58" s="99"/>
      <c r="EV58" s="99"/>
      <c r="EW58" s="99"/>
      <c r="EX58" s="99"/>
      <c r="EY58" s="99"/>
      <c r="EZ58" s="99"/>
      <c r="FA58" s="99"/>
      <c r="FB58" s="99"/>
      <c r="FC58" s="99"/>
      <c r="FD58" s="99"/>
      <c r="FE58" s="99"/>
      <c r="FF58" s="99"/>
      <c r="FG58" s="99"/>
      <c r="FH58" s="99"/>
      <c r="FI58" s="99"/>
      <c r="FJ58" s="99"/>
      <c r="FK58" s="99"/>
      <c r="FL58" s="99"/>
      <c r="FM58" s="99"/>
      <c r="FN58" s="99"/>
      <c r="FO58" s="99"/>
      <c r="FP58" s="99"/>
      <c r="FQ58" s="99"/>
      <c r="FR58" s="99"/>
      <c r="FS58" s="99"/>
      <c r="FT58" s="99"/>
      <c r="FU58" s="99"/>
      <c r="FV58" s="99"/>
      <c r="FW58" s="99"/>
      <c r="FX58" s="99"/>
      <c r="FY58" s="99"/>
      <c r="FZ58" s="99"/>
      <c r="GA58" s="99"/>
      <c r="GB58" s="99"/>
      <c r="GC58" s="99"/>
      <c r="GD58" s="99"/>
      <c r="GE58" s="99"/>
      <c r="GF58" s="99"/>
      <c r="GG58" s="99"/>
      <c r="GH58" s="99"/>
      <c r="GI58" s="99"/>
      <c r="GJ58" s="99"/>
      <c r="GK58" s="99"/>
      <c r="GL58" s="99"/>
      <c r="GM58" s="99"/>
      <c r="GN58" s="99"/>
      <c r="GO58" s="99"/>
      <c r="GP58" s="99"/>
      <c r="GQ58" s="99"/>
      <c r="GR58" s="99"/>
      <c r="GS58" s="99"/>
      <c r="GT58" s="99"/>
      <c r="GU58" s="99"/>
      <c r="GV58" s="99"/>
      <c r="GW58" s="99"/>
      <c r="GX58" s="99"/>
      <c r="GY58" s="99"/>
      <c r="GZ58" s="99"/>
      <c r="HA58" s="99"/>
      <c r="HB58" s="99"/>
      <c r="HC58" s="99"/>
      <c r="HD58" s="99"/>
      <c r="HE58" s="99"/>
      <c r="HF58" s="99"/>
      <c r="HG58" s="99"/>
      <c r="HH58" s="99"/>
      <c r="HI58" s="99"/>
      <c r="HJ58" s="99"/>
      <c r="HK58" s="99"/>
      <c r="HL58" s="99"/>
      <c r="HM58" s="99"/>
      <c r="HN58" s="99"/>
      <c r="HO58" s="99"/>
      <c r="HP58" s="99"/>
      <c r="HQ58" s="99"/>
      <c r="HR58" s="99"/>
      <c r="HS58" s="99"/>
      <c r="HT58" s="99"/>
      <c r="HU58" s="99"/>
      <c r="HV58" s="99"/>
      <c r="HW58" s="99"/>
      <c r="HX58" s="99"/>
      <c r="HY58" s="99"/>
      <c r="HZ58" s="99"/>
      <c r="IA58" s="99"/>
      <c r="IB58" s="99"/>
      <c r="IC58" s="99"/>
      <c r="ID58" s="99"/>
      <c r="IE58" s="99"/>
      <c r="IF58" s="99"/>
      <c r="IG58" s="99"/>
      <c r="IH58" s="99"/>
      <c r="II58" s="99"/>
      <c r="IJ58" s="99"/>
      <c r="IK58" s="99"/>
      <c r="IL58" s="99"/>
      <c r="IM58" s="99"/>
      <c r="IN58" s="99"/>
      <c r="IO58" s="99"/>
      <c r="IP58" s="99"/>
      <c r="IQ58" s="99"/>
      <c r="IR58" s="99"/>
      <c r="IS58" s="99"/>
      <c r="IT58" s="99"/>
      <c r="IU58" s="99"/>
    </row>
    <row r="59" spans="1:255" s="100" customFormat="1" ht="12" customHeight="1">
      <c r="A59" s="94"/>
      <c r="B59" s="119" t="s">
        <v>56</v>
      </c>
      <c r="C59" s="96" t="s">
        <v>49</v>
      </c>
      <c r="D59" s="96">
        <v>200</v>
      </c>
      <c r="E59" s="96" t="s">
        <v>66</v>
      </c>
      <c r="F59" s="97">
        <v>1566</v>
      </c>
      <c r="G59" s="98">
        <f t="shared" si="5"/>
        <v>313200</v>
      </c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99"/>
      <c r="BU59" s="99"/>
      <c r="BV59" s="99"/>
      <c r="BW59" s="99"/>
      <c r="BX59" s="99"/>
      <c r="BY59" s="99"/>
      <c r="BZ59" s="99"/>
      <c r="CA59" s="99"/>
      <c r="CB59" s="99"/>
      <c r="CC59" s="99"/>
      <c r="CD59" s="99"/>
      <c r="CE59" s="99"/>
      <c r="CF59" s="99"/>
      <c r="CG59" s="99"/>
      <c r="CH59" s="99"/>
      <c r="CI59" s="99"/>
      <c r="CJ59" s="99"/>
      <c r="CK59" s="99"/>
      <c r="CL59" s="99"/>
      <c r="CM59" s="99"/>
      <c r="CN59" s="99"/>
      <c r="CO59" s="99"/>
      <c r="CP59" s="99"/>
      <c r="CQ59" s="99"/>
      <c r="CR59" s="99"/>
      <c r="CS59" s="99"/>
      <c r="CT59" s="99"/>
      <c r="CU59" s="99"/>
      <c r="CV59" s="99"/>
      <c r="CW59" s="99"/>
      <c r="CX59" s="99"/>
      <c r="CY59" s="99"/>
      <c r="CZ59" s="99"/>
      <c r="DA59" s="99"/>
      <c r="DB59" s="99"/>
      <c r="DC59" s="99"/>
      <c r="DD59" s="99"/>
      <c r="DE59" s="99"/>
      <c r="DF59" s="99"/>
      <c r="DG59" s="99"/>
      <c r="DH59" s="99"/>
      <c r="DI59" s="99"/>
      <c r="DJ59" s="99"/>
      <c r="DK59" s="99"/>
      <c r="DL59" s="99"/>
      <c r="DM59" s="99"/>
      <c r="DN59" s="99"/>
      <c r="DO59" s="99"/>
      <c r="DP59" s="99"/>
      <c r="DQ59" s="99"/>
      <c r="DR59" s="99"/>
      <c r="DS59" s="99"/>
      <c r="DT59" s="99"/>
      <c r="DU59" s="99"/>
      <c r="DV59" s="99"/>
      <c r="DW59" s="99"/>
      <c r="DX59" s="99"/>
      <c r="DY59" s="99"/>
      <c r="DZ59" s="99"/>
      <c r="EA59" s="99"/>
      <c r="EB59" s="99"/>
      <c r="EC59" s="99"/>
      <c r="ED59" s="99"/>
      <c r="EE59" s="99"/>
      <c r="EF59" s="99"/>
      <c r="EG59" s="99"/>
      <c r="EH59" s="99"/>
      <c r="EI59" s="99"/>
      <c r="EJ59" s="99"/>
      <c r="EK59" s="99"/>
      <c r="EL59" s="99"/>
      <c r="EM59" s="99"/>
      <c r="EN59" s="99"/>
      <c r="EO59" s="99"/>
      <c r="EP59" s="99"/>
      <c r="EQ59" s="99"/>
      <c r="ER59" s="99"/>
      <c r="ES59" s="99"/>
      <c r="ET59" s="99"/>
      <c r="EU59" s="99"/>
      <c r="EV59" s="99"/>
      <c r="EW59" s="99"/>
      <c r="EX59" s="99"/>
      <c r="EY59" s="99"/>
      <c r="EZ59" s="99"/>
      <c r="FA59" s="99"/>
      <c r="FB59" s="99"/>
      <c r="FC59" s="99"/>
      <c r="FD59" s="99"/>
      <c r="FE59" s="99"/>
      <c r="FF59" s="99"/>
      <c r="FG59" s="99"/>
      <c r="FH59" s="99"/>
      <c r="FI59" s="99"/>
      <c r="FJ59" s="99"/>
      <c r="FK59" s="99"/>
      <c r="FL59" s="99"/>
      <c r="FM59" s="99"/>
      <c r="FN59" s="99"/>
      <c r="FO59" s="99"/>
      <c r="FP59" s="99"/>
      <c r="FQ59" s="99"/>
      <c r="FR59" s="99"/>
      <c r="FS59" s="99"/>
      <c r="FT59" s="99"/>
      <c r="FU59" s="99"/>
      <c r="FV59" s="99"/>
      <c r="FW59" s="99"/>
      <c r="FX59" s="99"/>
      <c r="FY59" s="99"/>
      <c r="FZ59" s="99"/>
      <c r="GA59" s="99"/>
      <c r="GB59" s="99"/>
      <c r="GC59" s="99"/>
      <c r="GD59" s="99"/>
      <c r="GE59" s="99"/>
      <c r="GF59" s="99"/>
      <c r="GG59" s="99"/>
      <c r="GH59" s="99"/>
      <c r="GI59" s="99"/>
      <c r="GJ59" s="99"/>
      <c r="GK59" s="99"/>
      <c r="GL59" s="99"/>
      <c r="GM59" s="99"/>
      <c r="GN59" s="99"/>
      <c r="GO59" s="99"/>
      <c r="GP59" s="99"/>
      <c r="GQ59" s="99"/>
      <c r="GR59" s="99"/>
      <c r="GS59" s="99"/>
      <c r="GT59" s="99"/>
      <c r="GU59" s="99"/>
      <c r="GV59" s="99"/>
      <c r="GW59" s="99"/>
      <c r="GX59" s="99"/>
      <c r="GY59" s="99"/>
      <c r="GZ59" s="99"/>
      <c r="HA59" s="99"/>
      <c r="HB59" s="99"/>
      <c r="HC59" s="99"/>
      <c r="HD59" s="99"/>
      <c r="HE59" s="99"/>
      <c r="HF59" s="99"/>
      <c r="HG59" s="99"/>
      <c r="HH59" s="99"/>
      <c r="HI59" s="99"/>
      <c r="HJ59" s="99"/>
      <c r="HK59" s="99"/>
      <c r="HL59" s="99"/>
      <c r="HM59" s="99"/>
      <c r="HN59" s="99"/>
      <c r="HO59" s="99"/>
      <c r="HP59" s="99"/>
      <c r="HQ59" s="99"/>
      <c r="HR59" s="99"/>
      <c r="HS59" s="99"/>
      <c r="HT59" s="99"/>
      <c r="HU59" s="99"/>
      <c r="HV59" s="99"/>
      <c r="HW59" s="99"/>
      <c r="HX59" s="99"/>
      <c r="HY59" s="99"/>
      <c r="HZ59" s="99"/>
      <c r="IA59" s="99"/>
      <c r="IB59" s="99"/>
      <c r="IC59" s="99"/>
      <c r="ID59" s="99"/>
      <c r="IE59" s="99"/>
      <c r="IF59" s="99"/>
      <c r="IG59" s="99"/>
      <c r="IH59" s="99"/>
      <c r="II59" s="99"/>
      <c r="IJ59" s="99"/>
      <c r="IK59" s="99"/>
      <c r="IL59" s="99"/>
      <c r="IM59" s="99"/>
      <c r="IN59" s="99"/>
      <c r="IO59" s="99"/>
      <c r="IP59" s="99"/>
      <c r="IQ59" s="99"/>
      <c r="IR59" s="99"/>
      <c r="IS59" s="99"/>
      <c r="IT59" s="99"/>
      <c r="IU59" s="99"/>
    </row>
    <row r="60" spans="1:255" s="100" customFormat="1" ht="12" customHeight="1">
      <c r="A60" s="94"/>
      <c r="B60" s="119" t="s">
        <v>109</v>
      </c>
      <c r="C60" s="96" t="s">
        <v>49</v>
      </c>
      <c r="D60" s="96">
        <v>400</v>
      </c>
      <c r="E60" s="96" t="s">
        <v>69</v>
      </c>
      <c r="F60" s="97">
        <v>1038</v>
      </c>
      <c r="G60" s="98">
        <f t="shared" si="5"/>
        <v>415200</v>
      </c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  <c r="CW60" s="99"/>
      <c r="CX60" s="99"/>
      <c r="CY60" s="99"/>
      <c r="CZ60" s="99"/>
      <c r="DA60" s="99"/>
      <c r="DB60" s="99"/>
      <c r="DC60" s="99"/>
      <c r="DD60" s="99"/>
      <c r="DE60" s="99"/>
      <c r="DF60" s="99"/>
      <c r="DG60" s="99"/>
      <c r="DH60" s="99"/>
      <c r="DI60" s="99"/>
      <c r="DJ60" s="99"/>
      <c r="DK60" s="99"/>
      <c r="DL60" s="99"/>
      <c r="DM60" s="99"/>
      <c r="DN60" s="99"/>
      <c r="DO60" s="99"/>
      <c r="DP60" s="99"/>
      <c r="DQ60" s="99"/>
      <c r="DR60" s="99"/>
      <c r="DS60" s="99"/>
      <c r="DT60" s="99"/>
      <c r="DU60" s="99"/>
      <c r="DV60" s="99"/>
      <c r="DW60" s="99"/>
      <c r="DX60" s="99"/>
      <c r="DY60" s="99"/>
      <c r="DZ60" s="99"/>
      <c r="EA60" s="99"/>
      <c r="EB60" s="99"/>
      <c r="EC60" s="99"/>
      <c r="ED60" s="99"/>
      <c r="EE60" s="99"/>
      <c r="EF60" s="99"/>
      <c r="EG60" s="99"/>
      <c r="EH60" s="99"/>
      <c r="EI60" s="99"/>
      <c r="EJ60" s="99"/>
      <c r="EK60" s="99"/>
      <c r="EL60" s="99"/>
      <c r="EM60" s="99"/>
      <c r="EN60" s="99"/>
      <c r="EO60" s="99"/>
      <c r="EP60" s="99"/>
      <c r="EQ60" s="99"/>
      <c r="ER60" s="99"/>
      <c r="ES60" s="99"/>
      <c r="ET60" s="99"/>
      <c r="EU60" s="99"/>
      <c r="EV60" s="99"/>
      <c r="EW60" s="99"/>
      <c r="EX60" s="99"/>
      <c r="EY60" s="99"/>
      <c r="EZ60" s="99"/>
      <c r="FA60" s="99"/>
      <c r="FB60" s="99"/>
      <c r="FC60" s="99"/>
      <c r="FD60" s="99"/>
      <c r="FE60" s="99"/>
      <c r="FF60" s="99"/>
      <c r="FG60" s="99"/>
      <c r="FH60" s="99"/>
      <c r="FI60" s="99"/>
      <c r="FJ60" s="99"/>
      <c r="FK60" s="99"/>
      <c r="FL60" s="99"/>
      <c r="FM60" s="99"/>
      <c r="FN60" s="99"/>
      <c r="FO60" s="99"/>
      <c r="FP60" s="99"/>
      <c r="FQ60" s="99"/>
      <c r="FR60" s="99"/>
      <c r="FS60" s="99"/>
      <c r="FT60" s="99"/>
      <c r="FU60" s="99"/>
      <c r="FV60" s="99"/>
      <c r="FW60" s="99"/>
      <c r="FX60" s="99"/>
      <c r="FY60" s="99"/>
      <c r="FZ60" s="99"/>
      <c r="GA60" s="99"/>
      <c r="GB60" s="99"/>
      <c r="GC60" s="99"/>
      <c r="GD60" s="99"/>
      <c r="GE60" s="99"/>
      <c r="GF60" s="99"/>
      <c r="GG60" s="99"/>
      <c r="GH60" s="99"/>
      <c r="GI60" s="99"/>
      <c r="GJ60" s="99"/>
      <c r="GK60" s="99"/>
      <c r="GL60" s="99"/>
      <c r="GM60" s="99"/>
      <c r="GN60" s="99"/>
      <c r="GO60" s="99"/>
      <c r="GP60" s="99"/>
      <c r="GQ60" s="99"/>
      <c r="GR60" s="99"/>
      <c r="GS60" s="99"/>
      <c r="GT60" s="99"/>
      <c r="GU60" s="99"/>
      <c r="GV60" s="99"/>
      <c r="GW60" s="99"/>
      <c r="GX60" s="99"/>
      <c r="GY60" s="99"/>
      <c r="GZ60" s="99"/>
      <c r="HA60" s="99"/>
      <c r="HB60" s="99"/>
      <c r="HC60" s="99"/>
      <c r="HD60" s="99"/>
      <c r="HE60" s="99"/>
      <c r="HF60" s="99"/>
      <c r="HG60" s="99"/>
      <c r="HH60" s="99"/>
      <c r="HI60" s="99"/>
      <c r="HJ60" s="99"/>
      <c r="HK60" s="99"/>
      <c r="HL60" s="99"/>
      <c r="HM60" s="99"/>
      <c r="HN60" s="99"/>
      <c r="HO60" s="99"/>
      <c r="HP60" s="99"/>
      <c r="HQ60" s="99"/>
      <c r="HR60" s="99"/>
      <c r="HS60" s="99"/>
      <c r="HT60" s="99"/>
      <c r="HU60" s="99"/>
      <c r="HV60" s="99"/>
      <c r="HW60" s="99"/>
      <c r="HX60" s="99"/>
      <c r="HY60" s="99"/>
      <c r="HZ60" s="99"/>
      <c r="IA60" s="99"/>
      <c r="IB60" s="99"/>
      <c r="IC60" s="99"/>
      <c r="ID60" s="99"/>
      <c r="IE60" s="99"/>
      <c r="IF60" s="99"/>
      <c r="IG60" s="99"/>
      <c r="IH60" s="99"/>
      <c r="II60" s="99"/>
      <c r="IJ60" s="99"/>
      <c r="IK60" s="99"/>
      <c r="IL60" s="99"/>
      <c r="IM60" s="99"/>
      <c r="IN60" s="99"/>
      <c r="IO60" s="99"/>
      <c r="IP60" s="99"/>
      <c r="IQ60" s="99"/>
      <c r="IR60" s="99"/>
      <c r="IS60" s="99"/>
      <c r="IT60" s="99"/>
      <c r="IU60" s="99"/>
    </row>
    <row r="61" spans="1:255" s="100" customFormat="1" ht="12" customHeight="1">
      <c r="A61" s="94"/>
      <c r="B61" s="119" t="s">
        <v>110</v>
      </c>
      <c r="C61" s="96" t="s">
        <v>83</v>
      </c>
      <c r="D61" s="96">
        <v>9</v>
      </c>
      <c r="E61" s="96" t="s">
        <v>66</v>
      </c>
      <c r="F61" s="97">
        <v>18550</v>
      </c>
      <c r="G61" s="98">
        <f t="shared" si="5"/>
        <v>166950</v>
      </c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  <c r="CC61" s="99"/>
      <c r="CD61" s="99"/>
      <c r="CE61" s="99"/>
      <c r="CF61" s="99"/>
      <c r="CG61" s="99"/>
      <c r="CH61" s="99"/>
      <c r="CI61" s="99"/>
      <c r="CJ61" s="99"/>
      <c r="CK61" s="99"/>
      <c r="CL61" s="99"/>
      <c r="CM61" s="99"/>
      <c r="CN61" s="99"/>
      <c r="CO61" s="99"/>
      <c r="CP61" s="99"/>
      <c r="CQ61" s="99"/>
      <c r="CR61" s="99"/>
      <c r="CS61" s="99"/>
      <c r="CT61" s="99"/>
      <c r="CU61" s="99"/>
      <c r="CV61" s="99"/>
      <c r="CW61" s="99"/>
      <c r="CX61" s="99"/>
      <c r="CY61" s="99"/>
      <c r="CZ61" s="99"/>
      <c r="DA61" s="99"/>
      <c r="DB61" s="99"/>
      <c r="DC61" s="99"/>
      <c r="DD61" s="99"/>
      <c r="DE61" s="99"/>
      <c r="DF61" s="99"/>
      <c r="DG61" s="99"/>
      <c r="DH61" s="99"/>
      <c r="DI61" s="99"/>
      <c r="DJ61" s="99"/>
      <c r="DK61" s="99"/>
      <c r="DL61" s="99"/>
      <c r="DM61" s="99"/>
      <c r="DN61" s="99"/>
      <c r="DO61" s="99"/>
      <c r="DP61" s="99"/>
      <c r="DQ61" s="99"/>
      <c r="DR61" s="99"/>
      <c r="DS61" s="99"/>
      <c r="DT61" s="99"/>
      <c r="DU61" s="99"/>
      <c r="DV61" s="99"/>
      <c r="DW61" s="99"/>
      <c r="DX61" s="99"/>
      <c r="DY61" s="99"/>
      <c r="DZ61" s="99"/>
      <c r="EA61" s="99"/>
      <c r="EB61" s="99"/>
      <c r="EC61" s="99"/>
      <c r="ED61" s="99"/>
      <c r="EE61" s="99"/>
      <c r="EF61" s="99"/>
      <c r="EG61" s="99"/>
      <c r="EH61" s="99"/>
      <c r="EI61" s="99"/>
      <c r="EJ61" s="99"/>
      <c r="EK61" s="99"/>
      <c r="EL61" s="99"/>
      <c r="EM61" s="99"/>
      <c r="EN61" s="99"/>
      <c r="EO61" s="99"/>
      <c r="EP61" s="99"/>
      <c r="EQ61" s="99"/>
      <c r="ER61" s="99"/>
      <c r="ES61" s="99"/>
      <c r="ET61" s="99"/>
      <c r="EU61" s="99"/>
      <c r="EV61" s="99"/>
      <c r="EW61" s="99"/>
      <c r="EX61" s="99"/>
      <c r="EY61" s="99"/>
      <c r="EZ61" s="99"/>
      <c r="FA61" s="99"/>
      <c r="FB61" s="99"/>
      <c r="FC61" s="99"/>
      <c r="FD61" s="99"/>
      <c r="FE61" s="99"/>
      <c r="FF61" s="99"/>
      <c r="FG61" s="99"/>
      <c r="FH61" s="99"/>
      <c r="FI61" s="99"/>
      <c r="FJ61" s="99"/>
      <c r="FK61" s="99"/>
      <c r="FL61" s="99"/>
      <c r="FM61" s="99"/>
      <c r="FN61" s="99"/>
      <c r="FO61" s="99"/>
      <c r="FP61" s="99"/>
      <c r="FQ61" s="99"/>
      <c r="FR61" s="99"/>
      <c r="FS61" s="99"/>
      <c r="FT61" s="99"/>
      <c r="FU61" s="99"/>
      <c r="FV61" s="99"/>
      <c r="FW61" s="99"/>
      <c r="FX61" s="99"/>
      <c r="FY61" s="99"/>
      <c r="FZ61" s="99"/>
      <c r="GA61" s="99"/>
      <c r="GB61" s="99"/>
      <c r="GC61" s="99"/>
      <c r="GD61" s="99"/>
      <c r="GE61" s="99"/>
      <c r="GF61" s="99"/>
      <c r="GG61" s="99"/>
      <c r="GH61" s="99"/>
      <c r="GI61" s="99"/>
      <c r="GJ61" s="99"/>
      <c r="GK61" s="99"/>
      <c r="GL61" s="99"/>
      <c r="GM61" s="99"/>
      <c r="GN61" s="99"/>
      <c r="GO61" s="99"/>
      <c r="GP61" s="99"/>
      <c r="GQ61" s="99"/>
      <c r="GR61" s="99"/>
      <c r="GS61" s="99"/>
      <c r="GT61" s="99"/>
      <c r="GU61" s="99"/>
      <c r="GV61" s="99"/>
      <c r="GW61" s="99"/>
      <c r="GX61" s="99"/>
      <c r="GY61" s="99"/>
      <c r="GZ61" s="99"/>
      <c r="HA61" s="99"/>
      <c r="HB61" s="99"/>
      <c r="HC61" s="99"/>
      <c r="HD61" s="99"/>
      <c r="HE61" s="99"/>
      <c r="HF61" s="99"/>
      <c r="HG61" s="99"/>
      <c r="HH61" s="99"/>
      <c r="HI61" s="99"/>
      <c r="HJ61" s="99"/>
      <c r="HK61" s="99"/>
      <c r="HL61" s="99"/>
      <c r="HM61" s="99"/>
      <c r="HN61" s="99"/>
      <c r="HO61" s="99"/>
      <c r="HP61" s="99"/>
      <c r="HQ61" s="99"/>
      <c r="HR61" s="99"/>
      <c r="HS61" s="99"/>
      <c r="HT61" s="99"/>
      <c r="HU61" s="99"/>
      <c r="HV61" s="99"/>
      <c r="HW61" s="99"/>
      <c r="HX61" s="99"/>
      <c r="HY61" s="99"/>
      <c r="HZ61" s="99"/>
      <c r="IA61" s="99"/>
      <c r="IB61" s="99"/>
      <c r="IC61" s="99"/>
      <c r="ID61" s="99"/>
      <c r="IE61" s="99"/>
      <c r="IF61" s="99"/>
      <c r="IG61" s="99"/>
      <c r="IH61" s="99"/>
      <c r="II61" s="99"/>
      <c r="IJ61" s="99"/>
      <c r="IK61" s="99"/>
      <c r="IL61" s="99"/>
      <c r="IM61" s="99"/>
      <c r="IN61" s="99"/>
      <c r="IO61" s="99"/>
      <c r="IP61" s="99"/>
      <c r="IQ61" s="99"/>
      <c r="IR61" s="99"/>
      <c r="IS61" s="99"/>
      <c r="IT61" s="99"/>
      <c r="IU61" s="99"/>
    </row>
    <row r="62" spans="1:255" s="100" customFormat="1" ht="12" customHeight="1">
      <c r="A62" s="94"/>
      <c r="B62" s="119" t="s">
        <v>111</v>
      </c>
      <c r="C62" s="96" t="s">
        <v>83</v>
      </c>
      <c r="D62" s="96">
        <v>5</v>
      </c>
      <c r="E62" s="96" t="s">
        <v>66</v>
      </c>
      <c r="F62" s="97">
        <v>12480</v>
      </c>
      <c r="G62" s="98">
        <f t="shared" si="5"/>
        <v>62400</v>
      </c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  <c r="EX62" s="99"/>
      <c r="EY62" s="99"/>
      <c r="EZ62" s="99"/>
      <c r="FA62" s="99"/>
      <c r="FB62" s="99"/>
      <c r="FC62" s="99"/>
      <c r="FD62" s="99"/>
      <c r="FE62" s="99"/>
      <c r="FF62" s="99"/>
      <c r="FG62" s="99"/>
      <c r="FH62" s="99"/>
      <c r="FI62" s="99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9"/>
      <c r="FU62" s="99"/>
      <c r="FV62" s="99"/>
      <c r="FW62" s="99"/>
      <c r="FX62" s="99"/>
      <c r="FY62" s="99"/>
      <c r="FZ62" s="99"/>
      <c r="GA62" s="99"/>
      <c r="GB62" s="99"/>
      <c r="GC62" s="99"/>
      <c r="GD62" s="99"/>
      <c r="GE62" s="99"/>
      <c r="GF62" s="99"/>
      <c r="GG62" s="99"/>
      <c r="GH62" s="99"/>
      <c r="GI62" s="99"/>
      <c r="GJ62" s="99"/>
      <c r="GK62" s="99"/>
      <c r="GL62" s="99"/>
      <c r="GM62" s="99"/>
      <c r="GN62" s="99"/>
      <c r="GO62" s="99"/>
      <c r="GP62" s="99"/>
      <c r="GQ62" s="99"/>
      <c r="GR62" s="99"/>
      <c r="GS62" s="99"/>
      <c r="GT62" s="99"/>
      <c r="GU62" s="99"/>
      <c r="GV62" s="99"/>
      <c r="GW62" s="99"/>
      <c r="GX62" s="99"/>
      <c r="GY62" s="99"/>
      <c r="GZ62" s="99"/>
      <c r="HA62" s="99"/>
      <c r="HB62" s="99"/>
      <c r="HC62" s="99"/>
      <c r="HD62" s="99"/>
      <c r="HE62" s="99"/>
      <c r="HF62" s="99"/>
      <c r="HG62" s="99"/>
      <c r="HH62" s="99"/>
      <c r="HI62" s="99"/>
      <c r="HJ62" s="99"/>
      <c r="HK62" s="99"/>
      <c r="HL62" s="99"/>
      <c r="HM62" s="99"/>
      <c r="HN62" s="99"/>
      <c r="HO62" s="99"/>
      <c r="HP62" s="99"/>
      <c r="HQ62" s="99"/>
      <c r="HR62" s="99"/>
      <c r="HS62" s="99"/>
      <c r="HT62" s="99"/>
      <c r="HU62" s="99"/>
      <c r="HV62" s="99"/>
      <c r="HW62" s="99"/>
      <c r="HX62" s="99"/>
      <c r="HY62" s="99"/>
      <c r="HZ62" s="99"/>
      <c r="IA62" s="99"/>
      <c r="IB62" s="99"/>
      <c r="IC62" s="99"/>
      <c r="ID62" s="99"/>
      <c r="IE62" s="99"/>
      <c r="IF62" s="99"/>
      <c r="IG62" s="99"/>
      <c r="IH62" s="99"/>
      <c r="II62" s="99"/>
      <c r="IJ62" s="99"/>
      <c r="IK62" s="99"/>
      <c r="IL62" s="99"/>
      <c r="IM62" s="99"/>
      <c r="IN62" s="99"/>
      <c r="IO62" s="99"/>
      <c r="IP62" s="99"/>
      <c r="IQ62" s="99"/>
      <c r="IR62" s="99"/>
      <c r="IS62" s="99"/>
      <c r="IT62" s="99"/>
      <c r="IU62" s="99"/>
    </row>
    <row r="63" spans="1:255" s="100" customFormat="1" ht="12" customHeight="1">
      <c r="A63" s="94"/>
      <c r="B63" s="122" t="s">
        <v>112</v>
      </c>
      <c r="C63" s="96"/>
      <c r="D63" s="96"/>
      <c r="E63" s="96"/>
      <c r="F63" s="97"/>
      <c r="G63" s="98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  <c r="HA63" s="99"/>
      <c r="HB63" s="99"/>
      <c r="HC63" s="99"/>
      <c r="HD63" s="99"/>
      <c r="HE63" s="99"/>
      <c r="HF63" s="99"/>
      <c r="HG63" s="99"/>
      <c r="HH63" s="99"/>
      <c r="HI63" s="99"/>
      <c r="HJ63" s="99"/>
      <c r="HK63" s="99"/>
      <c r="HL63" s="99"/>
      <c r="HM63" s="99"/>
      <c r="HN63" s="99"/>
      <c r="HO63" s="99"/>
      <c r="HP63" s="99"/>
      <c r="HQ63" s="99"/>
      <c r="HR63" s="99"/>
      <c r="HS63" s="99"/>
      <c r="HT63" s="99"/>
      <c r="HU63" s="99"/>
      <c r="HV63" s="99"/>
      <c r="HW63" s="99"/>
      <c r="HX63" s="99"/>
      <c r="HY63" s="99"/>
      <c r="HZ63" s="99"/>
      <c r="IA63" s="99"/>
      <c r="IB63" s="99"/>
      <c r="IC63" s="99"/>
      <c r="ID63" s="99"/>
      <c r="IE63" s="99"/>
      <c r="IF63" s="99"/>
      <c r="IG63" s="99"/>
      <c r="IH63" s="99"/>
      <c r="II63" s="99"/>
      <c r="IJ63" s="99"/>
      <c r="IK63" s="99"/>
      <c r="IL63" s="99"/>
      <c r="IM63" s="99"/>
      <c r="IN63" s="99"/>
      <c r="IO63" s="99"/>
      <c r="IP63" s="99"/>
      <c r="IQ63" s="99"/>
      <c r="IR63" s="99"/>
      <c r="IS63" s="99"/>
      <c r="IT63" s="99"/>
      <c r="IU63" s="99"/>
    </row>
    <row r="64" spans="1:255" s="100" customFormat="1" ht="12" customHeight="1">
      <c r="A64" s="94"/>
      <c r="B64" s="119" t="s">
        <v>70</v>
      </c>
      <c r="C64" s="96" t="s">
        <v>83</v>
      </c>
      <c r="D64" s="96">
        <v>0.5</v>
      </c>
      <c r="E64" s="96" t="s">
        <v>113</v>
      </c>
      <c r="F64" s="97">
        <v>86690</v>
      </c>
      <c r="G64" s="98">
        <f t="shared" si="5"/>
        <v>43345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99"/>
      <c r="CO64" s="99"/>
      <c r="CP64" s="99"/>
      <c r="CQ64" s="99"/>
      <c r="CR64" s="99"/>
      <c r="CS64" s="99"/>
      <c r="CT64" s="99"/>
      <c r="CU64" s="99"/>
      <c r="CV64" s="99"/>
      <c r="CW64" s="99"/>
      <c r="CX64" s="99"/>
      <c r="CY64" s="99"/>
      <c r="CZ64" s="99"/>
      <c r="DA64" s="99"/>
      <c r="DB64" s="99"/>
      <c r="DC64" s="99"/>
      <c r="DD64" s="99"/>
      <c r="DE64" s="99"/>
      <c r="DF64" s="99"/>
      <c r="DG64" s="99"/>
      <c r="DH64" s="99"/>
      <c r="DI64" s="99"/>
      <c r="DJ64" s="99"/>
      <c r="DK64" s="99"/>
      <c r="DL64" s="99"/>
      <c r="DM64" s="99"/>
      <c r="DN64" s="99"/>
      <c r="DO64" s="99"/>
      <c r="DP64" s="99"/>
      <c r="DQ64" s="99"/>
      <c r="DR64" s="99"/>
      <c r="DS64" s="99"/>
      <c r="DT64" s="99"/>
      <c r="DU64" s="99"/>
      <c r="DV64" s="99"/>
      <c r="DW64" s="99"/>
      <c r="DX64" s="99"/>
      <c r="DY64" s="99"/>
      <c r="DZ64" s="99"/>
      <c r="EA64" s="99"/>
      <c r="EB64" s="99"/>
      <c r="EC64" s="99"/>
      <c r="ED64" s="99"/>
      <c r="EE64" s="99"/>
      <c r="EF64" s="99"/>
      <c r="EG64" s="99"/>
      <c r="EH64" s="99"/>
      <c r="EI64" s="99"/>
      <c r="EJ64" s="99"/>
      <c r="EK64" s="99"/>
      <c r="EL64" s="99"/>
      <c r="EM64" s="99"/>
      <c r="EN64" s="99"/>
      <c r="EO64" s="99"/>
      <c r="EP64" s="99"/>
      <c r="EQ64" s="99"/>
      <c r="ER64" s="99"/>
      <c r="ES64" s="99"/>
      <c r="ET64" s="99"/>
      <c r="EU64" s="99"/>
      <c r="EV64" s="99"/>
      <c r="EW64" s="99"/>
      <c r="EX64" s="99"/>
      <c r="EY64" s="99"/>
      <c r="EZ64" s="99"/>
      <c r="FA64" s="99"/>
      <c r="FB64" s="99"/>
      <c r="FC64" s="99"/>
      <c r="FD64" s="99"/>
      <c r="FE64" s="99"/>
      <c r="FF64" s="99"/>
      <c r="FG64" s="99"/>
      <c r="FH64" s="99"/>
      <c r="FI64" s="99"/>
      <c r="FJ64" s="99"/>
      <c r="FK64" s="99"/>
      <c r="FL64" s="99"/>
      <c r="FM64" s="99"/>
      <c r="FN64" s="99"/>
      <c r="FO64" s="99"/>
      <c r="FP64" s="99"/>
      <c r="FQ64" s="99"/>
      <c r="FR64" s="99"/>
      <c r="FS64" s="99"/>
      <c r="FT64" s="99"/>
      <c r="FU64" s="99"/>
      <c r="FV64" s="99"/>
      <c r="FW64" s="99"/>
      <c r="FX64" s="99"/>
      <c r="FY64" s="99"/>
      <c r="FZ64" s="99"/>
      <c r="GA64" s="99"/>
      <c r="GB64" s="99"/>
      <c r="GC64" s="99"/>
      <c r="GD64" s="99"/>
      <c r="GE64" s="99"/>
      <c r="GF64" s="99"/>
      <c r="GG64" s="99"/>
      <c r="GH64" s="99"/>
      <c r="GI64" s="99"/>
      <c r="GJ64" s="99"/>
      <c r="GK64" s="99"/>
      <c r="GL64" s="99"/>
      <c r="GM64" s="99"/>
      <c r="GN64" s="99"/>
      <c r="GO64" s="99"/>
      <c r="GP64" s="99"/>
      <c r="GQ64" s="99"/>
      <c r="GR64" s="99"/>
      <c r="GS64" s="99"/>
      <c r="GT64" s="99"/>
      <c r="GU64" s="99"/>
      <c r="GV64" s="99"/>
      <c r="GW64" s="99"/>
      <c r="GX64" s="99"/>
      <c r="GY64" s="99"/>
      <c r="GZ64" s="99"/>
      <c r="HA64" s="99"/>
      <c r="HB64" s="99"/>
      <c r="HC64" s="99"/>
      <c r="HD64" s="99"/>
      <c r="HE64" s="99"/>
      <c r="HF64" s="99"/>
      <c r="HG64" s="99"/>
      <c r="HH64" s="99"/>
      <c r="HI64" s="99"/>
      <c r="HJ64" s="99"/>
      <c r="HK64" s="99"/>
      <c r="HL64" s="99"/>
      <c r="HM64" s="99"/>
      <c r="HN64" s="99"/>
      <c r="HO64" s="99"/>
      <c r="HP64" s="99"/>
      <c r="HQ64" s="99"/>
      <c r="HR64" s="99"/>
      <c r="HS64" s="99"/>
      <c r="HT64" s="99"/>
      <c r="HU64" s="99"/>
      <c r="HV64" s="99"/>
      <c r="HW64" s="99"/>
      <c r="HX64" s="99"/>
      <c r="HY64" s="99"/>
      <c r="HZ64" s="99"/>
      <c r="IA64" s="99"/>
      <c r="IB64" s="99"/>
      <c r="IC64" s="99"/>
      <c r="ID64" s="99"/>
      <c r="IE64" s="99"/>
      <c r="IF64" s="99"/>
      <c r="IG64" s="99"/>
      <c r="IH64" s="99"/>
      <c r="II64" s="99"/>
      <c r="IJ64" s="99"/>
      <c r="IK64" s="99"/>
      <c r="IL64" s="99"/>
      <c r="IM64" s="99"/>
      <c r="IN64" s="99"/>
      <c r="IO64" s="99"/>
      <c r="IP64" s="99"/>
      <c r="IQ64" s="99"/>
      <c r="IR64" s="99"/>
      <c r="IS64" s="99"/>
      <c r="IT64" s="99"/>
      <c r="IU64" s="99"/>
    </row>
    <row r="65" spans="1:255" s="100" customFormat="1" ht="12" customHeight="1">
      <c r="A65" s="94"/>
      <c r="B65" s="119" t="s">
        <v>71</v>
      </c>
      <c r="C65" s="96" t="s">
        <v>83</v>
      </c>
      <c r="D65" s="96">
        <v>1</v>
      </c>
      <c r="E65" s="96" t="s">
        <v>60</v>
      </c>
      <c r="F65" s="97">
        <v>111340</v>
      </c>
      <c r="G65" s="98">
        <f t="shared" si="5"/>
        <v>111340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99"/>
      <c r="CQ65" s="99"/>
      <c r="CR65" s="99"/>
      <c r="CS65" s="99"/>
      <c r="CT65" s="99"/>
      <c r="CU65" s="99"/>
      <c r="CV65" s="99"/>
      <c r="CW65" s="99"/>
      <c r="CX65" s="99"/>
      <c r="CY65" s="99"/>
      <c r="CZ65" s="99"/>
      <c r="DA65" s="99"/>
      <c r="DB65" s="99"/>
      <c r="DC65" s="99"/>
      <c r="DD65" s="99"/>
      <c r="DE65" s="99"/>
      <c r="DF65" s="99"/>
      <c r="DG65" s="99"/>
      <c r="DH65" s="99"/>
      <c r="DI65" s="99"/>
      <c r="DJ65" s="99"/>
      <c r="DK65" s="99"/>
      <c r="DL65" s="99"/>
      <c r="DM65" s="99"/>
      <c r="DN65" s="99"/>
      <c r="DO65" s="99"/>
      <c r="DP65" s="99"/>
      <c r="DQ65" s="99"/>
      <c r="DR65" s="99"/>
      <c r="DS65" s="99"/>
      <c r="DT65" s="99"/>
      <c r="DU65" s="99"/>
      <c r="DV65" s="99"/>
      <c r="DW65" s="99"/>
      <c r="DX65" s="99"/>
      <c r="DY65" s="99"/>
      <c r="DZ65" s="99"/>
      <c r="EA65" s="99"/>
      <c r="EB65" s="99"/>
      <c r="EC65" s="99"/>
      <c r="ED65" s="99"/>
      <c r="EE65" s="99"/>
      <c r="EF65" s="99"/>
      <c r="EG65" s="99"/>
      <c r="EH65" s="99"/>
      <c r="EI65" s="99"/>
      <c r="EJ65" s="99"/>
      <c r="EK65" s="99"/>
      <c r="EL65" s="99"/>
      <c r="EM65" s="99"/>
      <c r="EN65" s="99"/>
      <c r="EO65" s="99"/>
      <c r="EP65" s="99"/>
      <c r="EQ65" s="99"/>
      <c r="ER65" s="99"/>
      <c r="ES65" s="99"/>
      <c r="ET65" s="99"/>
      <c r="EU65" s="99"/>
      <c r="EV65" s="99"/>
      <c r="EW65" s="99"/>
      <c r="EX65" s="99"/>
      <c r="EY65" s="99"/>
      <c r="EZ65" s="99"/>
      <c r="FA65" s="99"/>
      <c r="FB65" s="99"/>
      <c r="FC65" s="99"/>
      <c r="FD65" s="99"/>
      <c r="FE65" s="99"/>
      <c r="FF65" s="99"/>
      <c r="FG65" s="99"/>
      <c r="FH65" s="99"/>
      <c r="FI65" s="99"/>
      <c r="FJ65" s="99"/>
      <c r="FK65" s="99"/>
      <c r="FL65" s="99"/>
      <c r="FM65" s="99"/>
      <c r="FN65" s="99"/>
      <c r="FO65" s="99"/>
      <c r="FP65" s="99"/>
      <c r="FQ65" s="99"/>
      <c r="FR65" s="99"/>
      <c r="FS65" s="99"/>
      <c r="FT65" s="99"/>
      <c r="FU65" s="99"/>
      <c r="FV65" s="99"/>
      <c r="FW65" s="99"/>
      <c r="FX65" s="99"/>
      <c r="FY65" s="99"/>
      <c r="FZ65" s="99"/>
      <c r="GA65" s="99"/>
      <c r="GB65" s="99"/>
      <c r="GC65" s="99"/>
      <c r="GD65" s="99"/>
      <c r="GE65" s="99"/>
      <c r="GF65" s="99"/>
      <c r="GG65" s="99"/>
      <c r="GH65" s="99"/>
      <c r="GI65" s="99"/>
      <c r="GJ65" s="99"/>
      <c r="GK65" s="99"/>
      <c r="GL65" s="99"/>
      <c r="GM65" s="99"/>
      <c r="GN65" s="99"/>
      <c r="GO65" s="99"/>
      <c r="GP65" s="99"/>
      <c r="GQ65" s="99"/>
      <c r="GR65" s="99"/>
      <c r="GS65" s="99"/>
      <c r="GT65" s="99"/>
      <c r="GU65" s="99"/>
      <c r="GV65" s="99"/>
      <c r="GW65" s="99"/>
      <c r="GX65" s="99"/>
      <c r="GY65" s="99"/>
      <c r="GZ65" s="99"/>
      <c r="HA65" s="99"/>
      <c r="HB65" s="99"/>
      <c r="HC65" s="99"/>
      <c r="HD65" s="99"/>
      <c r="HE65" s="99"/>
      <c r="HF65" s="99"/>
      <c r="HG65" s="99"/>
      <c r="HH65" s="99"/>
      <c r="HI65" s="99"/>
      <c r="HJ65" s="99"/>
      <c r="HK65" s="99"/>
      <c r="HL65" s="99"/>
      <c r="HM65" s="99"/>
      <c r="HN65" s="99"/>
      <c r="HO65" s="99"/>
      <c r="HP65" s="99"/>
      <c r="HQ65" s="99"/>
      <c r="HR65" s="99"/>
      <c r="HS65" s="99"/>
      <c r="HT65" s="99"/>
      <c r="HU65" s="99"/>
      <c r="HV65" s="99"/>
      <c r="HW65" s="99"/>
      <c r="HX65" s="99"/>
      <c r="HY65" s="99"/>
      <c r="HZ65" s="99"/>
      <c r="IA65" s="99"/>
      <c r="IB65" s="99"/>
      <c r="IC65" s="99"/>
      <c r="ID65" s="99"/>
      <c r="IE65" s="99"/>
      <c r="IF65" s="99"/>
      <c r="IG65" s="99"/>
      <c r="IH65" s="99"/>
      <c r="II65" s="99"/>
      <c r="IJ65" s="99"/>
      <c r="IK65" s="99"/>
      <c r="IL65" s="99"/>
      <c r="IM65" s="99"/>
      <c r="IN65" s="99"/>
      <c r="IO65" s="99"/>
      <c r="IP65" s="99"/>
      <c r="IQ65" s="99"/>
      <c r="IR65" s="99"/>
      <c r="IS65" s="99"/>
      <c r="IT65" s="99"/>
      <c r="IU65" s="99"/>
    </row>
    <row r="66" spans="1:255" s="100" customFormat="1" ht="12" customHeight="1">
      <c r="A66" s="94"/>
      <c r="B66" s="119" t="s">
        <v>72</v>
      </c>
      <c r="C66" s="96" t="s">
        <v>49</v>
      </c>
      <c r="D66" s="96">
        <v>3</v>
      </c>
      <c r="E66" s="96" t="s">
        <v>114</v>
      </c>
      <c r="F66" s="97">
        <v>46090</v>
      </c>
      <c r="G66" s="98">
        <f t="shared" si="5"/>
        <v>138270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  <c r="CW66" s="99"/>
      <c r="CX66" s="99"/>
      <c r="CY66" s="99"/>
      <c r="CZ66" s="99"/>
      <c r="DA66" s="99"/>
      <c r="DB66" s="99"/>
      <c r="DC66" s="99"/>
      <c r="DD66" s="99"/>
      <c r="DE66" s="99"/>
      <c r="DF66" s="99"/>
      <c r="DG66" s="99"/>
      <c r="DH66" s="99"/>
      <c r="DI66" s="99"/>
      <c r="DJ66" s="99"/>
      <c r="DK66" s="99"/>
      <c r="DL66" s="99"/>
      <c r="DM66" s="99"/>
      <c r="DN66" s="99"/>
      <c r="DO66" s="99"/>
      <c r="DP66" s="99"/>
      <c r="DQ66" s="99"/>
      <c r="DR66" s="99"/>
      <c r="DS66" s="99"/>
      <c r="DT66" s="99"/>
      <c r="DU66" s="99"/>
      <c r="DV66" s="99"/>
      <c r="DW66" s="99"/>
      <c r="DX66" s="99"/>
      <c r="DY66" s="99"/>
      <c r="DZ66" s="99"/>
      <c r="EA66" s="99"/>
      <c r="EB66" s="99"/>
      <c r="EC66" s="99"/>
      <c r="ED66" s="99"/>
      <c r="EE66" s="99"/>
      <c r="EF66" s="99"/>
      <c r="EG66" s="99"/>
      <c r="EH66" s="99"/>
      <c r="EI66" s="99"/>
      <c r="EJ66" s="99"/>
      <c r="EK66" s="99"/>
      <c r="EL66" s="99"/>
      <c r="EM66" s="99"/>
      <c r="EN66" s="99"/>
      <c r="EO66" s="99"/>
      <c r="EP66" s="99"/>
      <c r="EQ66" s="99"/>
      <c r="ER66" s="99"/>
      <c r="ES66" s="99"/>
      <c r="ET66" s="99"/>
      <c r="EU66" s="99"/>
      <c r="EV66" s="99"/>
      <c r="EW66" s="99"/>
      <c r="EX66" s="99"/>
      <c r="EY66" s="99"/>
      <c r="EZ66" s="99"/>
      <c r="FA66" s="99"/>
      <c r="FB66" s="99"/>
      <c r="FC66" s="99"/>
      <c r="FD66" s="99"/>
      <c r="FE66" s="99"/>
      <c r="FF66" s="99"/>
      <c r="FG66" s="99"/>
      <c r="FH66" s="99"/>
      <c r="FI66" s="99"/>
      <c r="FJ66" s="99"/>
      <c r="FK66" s="99"/>
      <c r="FL66" s="99"/>
      <c r="FM66" s="99"/>
      <c r="FN66" s="99"/>
      <c r="FO66" s="99"/>
      <c r="FP66" s="99"/>
      <c r="FQ66" s="99"/>
      <c r="FR66" s="99"/>
      <c r="FS66" s="99"/>
      <c r="FT66" s="99"/>
      <c r="FU66" s="99"/>
      <c r="FV66" s="99"/>
      <c r="FW66" s="99"/>
      <c r="FX66" s="99"/>
      <c r="FY66" s="99"/>
      <c r="FZ66" s="99"/>
      <c r="GA66" s="99"/>
      <c r="GB66" s="99"/>
      <c r="GC66" s="99"/>
      <c r="GD66" s="99"/>
      <c r="GE66" s="99"/>
      <c r="GF66" s="99"/>
      <c r="GG66" s="99"/>
      <c r="GH66" s="99"/>
      <c r="GI66" s="99"/>
      <c r="GJ66" s="99"/>
      <c r="GK66" s="99"/>
      <c r="GL66" s="99"/>
      <c r="GM66" s="99"/>
      <c r="GN66" s="99"/>
      <c r="GO66" s="99"/>
      <c r="GP66" s="99"/>
      <c r="GQ66" s="99"/>
      <c r="GR66" s="99"/>
      <c r="GS66" s="99"/>
      <c r="GT66" s="99"/>
      <c r="GU66" s="99"/>
      <c r="GV66" s="99"/>
      <c r="GW66" s="99"/>
      <c r="GX66" s="99"/>
      <c r="GY66" s="99"/>
      <c r="GZ66" s="99"/>
      <c r="HA66" s="99"/>
      <c r="HB66" s="99"/>
      <c r="HC66" s="99"/>
      <c r="HD66" s="99"/>
      <c r="HE66" s="99"/>
      <c r="HF66" s="99"/>
      <c r="HG66" s="99"/>
      <c r="HH66" s="99"/>
      <c r="HI66" s="99"/>
      <c r="HJ66" s="99"/>
      <c r="HK66" s="99"/>
      <c r="HL66" s="99"/>
      <c r="HM66" s="99"/>
      <c r="HN66" s="99"/>
      <c r="HO66" s="99"/>
      <c r="HP66" s="99"/>
      <c r="HQ66" s="99"/>
      <c r="HR66" s="99"/>
      <c r="HS66" s="99"/>
      <c r="HT66" s="99"/>
      <c r="HU66" s="99"/>
      <c r="HV66" s="99"/>
      <c r="HW66" s="99"/>
      <c r="HX66" s="99"/>
      <c r="HY66" s="99"/>
      <c r="HZ66" s="99"/>
      <c r="IA66" s="99"/>
      <c r="IB66" s="99"/>
      <c r="IC66" s="99"/>
      <c r="ID66" s="99"/>
      <c r="IE66" s="99"/>
      <c r="IF66" s="99"/>
      <c r="IG66" s="99"/>
      <c r="IH66" s="99"/>
      <c r="II66" s="99"/>
      <c r="IJ66" s="99"/>
      <c r="IK66" s="99"/>
      <c r="IL66" s="99"/>
      <c r="IM66" s="99"/>
      <c r="IN66" s="99"/>
      <c r="IO66" s="99"/>
      <c r="IP66" s="99"/>
      <c r="IQ66" s="99"/>
      <c r="IR66" s="99"/>
      <c r="IS66" s="99"/>
      <c r="IT66" s="99"/>
      <c r="IU66" s="99"/>
    </row>
    <row r="67" spans="1:255" s="100" customFormat="1" ht="12" customHeight="1">
      <c r="A67" s="94"/>
      <c r="B67" s="122" t="s">
        <v>59</v>
      </c>
      <c r="C67" s="96"/>
      <c r="D67" s="96"/>
      <c r="E67" s="96"/>
      <c r="F67" s="97"/>
      <c r="G67" s="98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  <c r="CE67" s="99"/>
      <c r="CF67" s="99"/>
      <c r="CG67" s="99"/>
      <c r="CH67" s="99"/>
      <c r="CI67" s="99"/>
      <c r="CJ67" s="99"/>
      <c r="CK67" s="99"/>
      <c r="CL67" s="99"/>
      <c r="CM67" s="99"/>
      <c r="CN67" s="99"/>
      <c r="CO67" s="99"/>
      <c r="CP67" s="99"/>
      <c r="CQ67" s="99"/>
      <c r="CR67" s="99"/>
      <c r="CS67" s="99"/>
      <c r="CT67" s="99"/>
      <c r="CU67" s="99"/>
      <c r="CV67" s="99"/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99"/>
      <c r="FX67" s="99"/>
      <c r="FY67" s="99"/>
      <c r="FZ67" s="99"/>
      <c r="GA67" s="99"/>
      <c r="GB67" s="99"/>
      <c r="GC67" s="99"/>
      <c r="GD67" s="99"/>
      <c r="GE67" s="99"/>
      <c r="GF67" s="99"/>
      <c r="GG67" s="99"/>
      <c r="GH67" s="99"/>
      <c r="GI67" s="99"/>
      <c r="GJ67" s="99"/>
      <c r="GK67" s="99"/>
      <c r="GL67" s="99"/>
      <c r="GM67" s="99"/>
      <c r="GN67" s="99"/>
      <c r="GO67" s="99"/>
      <c r="GP67" s="99"/>
      <c r="GQ67" s="99"/>
      <c r="GR67" s="99"/>
      <c r="GS67" s="99"/>
      <c r="GT67" s="99"/>
      <c r="GU67" s="99"/>
      <c r="GV67" s="99"/>
      <c r="GW67" s="99"/>
      <c r="GX67" s="99"/>
      <c r="GY67" s="99"/>
      <c r="GZ67" s="99"/>
      <c r="HA67" s="99"/>
      <c r="HB67" s="99"/>
      <c r="HC67" s="99"/>
      <c r="HD67" s="99"/>
      <c r="HE67" s="99"/>
      <c r="HF67" s="99"/>
      <c r="HG67" s="99"/>
      <c r="HH67" s="99"/>
      <c r="HI67" s="99"/>
      <c r="HJ67" s="99"/>
      <c r="HK67" s="99"/>
      <c r="HL67" s="99"/>
      <c r="HM67" s="99"/>
      <c r="HN67" s="99"/>
      <c r="HO67" s="99"/>
      <c r="HP67" s="99"/>
      <c r="HQ67" s="99"/>
      <c r="HR67" s="99"/>
      <c r="HS67" s="99"/>
      <c r="HT67" s="99"/>
      <c r="HU67" s="99"/>
      <c r="HV67" s="99"/>
      <c r="HW67" s="99"/>
      <c r="HX67" s="99"/>
      <c r="HY67" s="99"/>
      <c r="HZ67" s="99"/>
      <c r="IA67" s="99"/>
      <c r="IB67" s="99"/>
      <c r="IC67" s="99"/>
      <c r="ID67" s="99"/>
      <c r="IE67" s="99"/>
      <c r="IF67" s="99"/>
      <c r="IG67" s="99"/>
      <c r="IH67" s="99"/>
      <c r="II67" s="99"/>
      <c r="IJ67" s="99"/>
      <c r="IK67" s="99"/>
      <c r="IL67" s="99"/>
      <c r="IM67" s="99"/>
      <c r="IN67" s="99"/>
      <c r="IO67" s="99"/>
      <c r="IP67" s="99"/>
      <c r="IQ67" s="99"/>
      <c r="IR67" s="99"/>
      <c r="IS67" s="99"/>
      <c r="IT67" s="99"/>
      <c r="IU67" s="99"/>
    </row>
    <row r="68" spans="1:255" s="100" customFormat="1" ht="12" customHeight="1">
      <c r="A68" s="94"/>
      <c r="B68" s="119" t="s">
        <v>115</v>
      </c>
      <c r="C68" s="96" t="s">
        <v>49</v>
      </c>
      <c r="D68" s="96">
        <v>1</v>
      </c>
      <c r="E68" s="96" t="s">
        <v>60</v>
      </c>
      <c r="F68" s="97">
        <v>121260</v>
      </c>
      <c r="G68" s="98">
        <f t="shared" si="5"/>
        <v>121260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  <c r="CW68" s="99"/>
      <c r="CX68" s="99"/>
      <c r="CY68" s="99"/>
      <c r="CZ68" s="99"/>
      <c r="DA68" s="99"/>
      <c r="DB68" s="99"/>
      <c r="DC68" s="99"/>
      <c r="DD68" s="99"/>
      <c r="DE68" s="99"/>
      <c r="DF68" s="99"/>
      <c r="DG68" s="99"/>
      <c r="DH68" s="99"/>
      <c r="DI68" s="99"/>
      <c r="DJ68" s="99"/>
      <c r="DK68" s="99"/>
      <c r="DL68" s="99"/>
      <c r="DM68" s="99"/>
      <c r="DN68" s="99"/>
      <c r="DO68" s="99"/>
      <c r="DP68" s="99"/>
      <c r="DQ68" s="99"/>
      <c r="DR68" s="99"/>
      <c r="DS68" s="99"/>
      <c r="DT68" s="99"/>
      <c r="DU68" s="99"/>
      <c r="DV68" s="99"/>
      <c r="DW68" s="99"/>
      <c r="DX68" s="99"/>
      <c r="DY68" s="99"/>
      <c r="DZ68" s="99"/>
      <c r="EA68" s="99"/>
      <c r="EB68" s="99"/>
      <c r="EC68" s="99"/>
      <c r="ED68" s="99"/>
      <c r="EE68" s="99"/>
      <c r="EF68" s="99"/>
      <c r="EG68" s="99"/>
      <c r="EH68" s="99"/>
      <c r="EI68" s="99"/>
      <c r="EJ68" s="99"/>
      <c r="EK68" s="99"/>
      <c r="EL68" s="99"/>
      <c r="EM68" s="99"/>
      <c r="EN68" s="99"/>
      <c r="EO68" s="99"/>
      <c r="EP68" s="99"/>
      <c r="EQ68" s="99"/>
      <c r="ER68" s="99"/>
      <c r="ES68" s="99"/>
      <c r="ET68" s="99"/>
      <c r="EU68" s="99"/>
      <c r="EV68" s="99"/>
      <c r="EW68" s="99"/>
      <c r="EX68" s="99"/>
      <c r="EY68" s="99"/>
      <c r="EZ68" s="99"/>
      <c r="FA68" s="99"/>
      <c r="FB68" s="99"/>
      <c r="FC68" s="99"/>
      <c r="FD68" s="99"/>
      <c r="FE68" s="99"/>
      <c r="FF68" s="99"/>
      <c r="FG68" s="99"/>
      <c r="FH68" s="99"/>
      <c r="FI68" s="99"/>
      <c r="FJ68" s="99"/>
      <c r="FK68" s="99"/>
      <c r="FL68" s="99"/>
      <c r="FM68" s="99"/>
      <c r="FN68" s="99"/>
      <c r="FO68" s="99"/>
      <c r="FP68" s="99"/>
      <c r="FQ68" s="99"/>
      <c r="FR68" s="99"/>
      <c r="FS68" s="99"/>
      <c r="FT68" s="99"/>
      <c r="FU68" s="99"/>
      <c r="FV68" s="99"/>
      <c r="FW68" s="99"/>
      <c r="FX68" s="99"/>
      <c r="FY68" s="99"/>
      <c r="FZ68" s="99"/>
      <c r="GA68" s="99"/>
      <c r="GB68" s="99"/>
      <c r="GC68" s="99"/>
      <c r="GD68" s="99"/>
      <c r="GE68" s="99"/>
      <c r="GF68" s="99"/>
      <c r="GG68" s="99"/>
      <c r="GH68" s="99"/>
      <c r="GI68" s="99"/>
      <c r="GJ68" s="99"/>
      <c r="GK68" s="99"/>
      <c r="GL68" s="99"/>
      <c r="GM68" s="99"/>
      <c r="GN68" s="99"/>
      <c r="GO68" s="99"/>
      <c r="GP68" s="99"/>
      <c r="GQ68" s="99"/>
      <c r="GR68" s="99"/>
      <c r="GS68" s="99"/>
      <c r="GT68" s="99"/>
      <c r="GU68" s="99"/>
      <c r="GV68" s="99"/>
      <c r="GW68" s="99"/>
      <c r="GX68" s="99"/>
      <c r="GY68" s="99"/>
      <c r="GZ68" s="99"/>
      <c r="HA68" s="99"/>
      <c r="HB68" s="99"/>
      <c r="HC68" s="99"/>
      <c r="HD68" s="99"/>
      <c r="HE68" s="99"/>
      <c r="HF68" s="99"/>
      <c r="HG68" s="99"/>
      <c r="HH68" s="99"/>
      <c r="HI68" s="99"/>
      <c r="HJ68" s="99"/>
      <c r="HK68" s="99"/>
      <c r="HL68" s="99"/>
      <c r="HM68" s="99"/>
      <c r="HN68" s="99"/>
      <c r="HO68" s="99"/>
      <c r="HP68" s="99"/>
      <c r="HQ68" s="99"/>
      <c r="HR68" s="99"/>
      <c r="HS68" s="99"/>
      <c r="HT68" s="99"/>
      <c r="HU68" s="99"/>
      <c r="HV68" s="99"/>
      <c r="HW68" s="99"/>
      <c r="HX68" s="99"/>
      <c r="HY68" s="99"/>
      <c r="HZ68" s="99"/>
      <c r="IA68" s="99"/>
      <c r="IB68" s="99"/>
      <c r="IC68" s="99"/>
      <c r="ID68" s="99"/>
      <c r="IE68" s="99"/>
      <c r="IF68" s="99"/>
      <c r="IG68" s="99"/>
      <c r="IH68" s="99"/>
      <c r="II68" s="99"/>
      <c r="IJ68" s="99"/>
      <c r="IK68" s="99"/>
      <c r="IL68" s="99"/>
      <c r="IM68" s="99"/>
      <c r="IN68" s="99"/>
      <c r="IO68" s="99"/>
      <c r="IP68" s="99"/>
      <c r="IQ68" s="99"/>
      <c r="IR68" s="99"/>
      <c r="IS68" s="99"/>
      <c r="IT68" s="99"/>
      <c r="IU68" s="99"/>
    </row>
    <row r="69" spans="1:255" s="100" customFormat="1" ht="12" customHeight="1">
      <c r="A69" s="94"/>
      <c r="B69" s="119" t="s">
        <v>116</v>
      </c>
      <c r="C69" s="96" t="s">
        <v>49</v>
      </c>
      <c r="D69" s="96">
        <v>0.5</v>
      </c>
      <c r="E69" s="96" t="s">
        <v>60</v>
      </c>
      <c r="F69" s="97">
        <v>76560</v>
      </c>
      <c r="G69" s="98">
        <f t="shared" si="5"/>
        <v>38280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99"/>
      <c r="BW69" s="99"/>
      <c r="BX69" s="99"/>
      <c r="BY69" s="99"/>
      <c r="BZ69" s="99"/>
      <c r="CA69" s="99"/>
      <c r="CB69" s="99"/>
      <c r="CC69" s="99"/>
      <c r="CD69" s="99"/>
      <c r="CE69" s="99"/>
      <c r="CF69" s="99"/>
      <c r="CG69" s="99"/>
      <c r="CH69" s="99"/>
      <c r="CI69" s="99"/>
      <c r="CJ69" s="99"/>
      <c r="CK69" s="99"/>
      <c r="CL69" s="99"/>
      <c r="CM69" s="99"/>
      <c r="CN69" s="99"/>
      <c r="CO69" s="99"/>
      <c r="CP69" s="99"/>
      <c r="CQ69" s="99"/>
      <c r="CR69" s="99"/>
      <c r="CS69" s="99"/>
      <c r="CT69" s="99"/>
      <c r="CU69" s="99"/>
      <c r="CV69" s="99"/>
      <c r="CW69" s="99"/>
      <c r="CX69" s="99"/>
      <c r="CY69" s="99"/>
      <c r="CZ69" s="99"/>
      <c r="DA69" s="99"/>
      <c r="DB69" s="99"/>
      <c r="DC69" s="99"/>
      <c r="DD69" s="99"/>
      <c r="DE69" s="99"/>
      <c r="DF69" s="99"/>
      <c r="DG69" s="99"/>
      <c r="DH69" s="99"/>
      <c r="DI69" s="99"/>
      <c r="DJ69" s="99"/>
      <c r="DK69" s="99"/>
      <c r="DL69" s="99"/>
      <c r="DM69" s="99"/>
      <c r="DN69" s="99"/>
      <c r="DO69" s="99"/>
      <c r="DP69" s="99"/>
      <c r="DQ69" s="99"/>
      <c r="DR69" s="99"/>
      <c r="DS69" s="99"/>
      <c r="DT69" s="99"/>
      <c r="DU69" s="99"/>
      <c r="DV69" s="99"/>
      <c r="DW69" s="99"/>
      <c r="DX69" s="99"/>
      <c r="DY69" s="99"/>
      <c r="DZ69" s="99"/>
      <c r="EA69" s="99"/>
      <c r="EB69" s="99"/>
      <c r="EC69" s="99"/>
      <c r="ED69" s="99"/>
      <c r="EE69" s="99"/>
      <c r="EF69" s="99"/>
      <c r="EG69" s="99"/>
      <c r="EH69" s="99"/>
      <c r="EI69" s="99"/>
      <c r="EJ69" s="99"/>
      <c r="EK69" s="99"/>
      <c r="EL69" s="99"/>
      <c r="EM69" s="99"/>
      <c r="EN69" s="99"/>
      <c r="EO69" s="99"/>
      <c r="EP69" s="99"/>
      <c r="EQ69" s="99"/>
      <c r="ER69" s="99"/>
      <c r="ES69" s="99"/>
      <c r="ET69" s="99"/>
      <c r="EU69" s="99"/>
      <c r="EV69" s="99"/>
      <c r="EW69" s="99"/>
      <c r="EX69" s="99"/>
      <c r="EY69" s="99"/>
      <c r="EZ69" s="99"/>
      <c r="FA69" s="99"/>
      <c r="FB69" s="99"/>
      <c r="FC69" s="99"/>
      <c r="FD69" s="99"/>
      <c r="FE69" s="99"/>
      <c r="FF69" s="99"/>
      <c r="FG69" s="99"/>
      <c r="FH69" s="99"/>
      <c r="FI69" s="99"/>
      <c r="FJ69" s="99"/>
      <c r="FK69" s="99"/>
      <c r="FL69" s="99"/>
      <c r="FM69" s="99"/>
      <c r="FN69" s="99"/>
      <c r="FO69" s="99"/>
      <c r="FP69" s="99"/>
      <c r="FQ69" s="99"/>
      <c r="FR69" s="99"/>
      <c r="FS69" s="99"/>
      <c r="FT69" s="99"/>
      <c r="FU69" s="99"/>
      <c r="FV69" s="99"/>
      <c r="FW69" s="99"/>
      <c r="FX69" s="99"/>
      <c r="FY69" s="99"/>
      <c r="FZ69" s="99"/>
      <c r="GA69" s="99"/>
      <c r="GB69" s="99"/>
      <c r="GC69" s="99"/>
      <c r="GD69" s="99"/>
      <c r="GE69" s="99"/>
      <c r="GF69" s="99"/>
      <c r="GG69" s="99"/>
      <c r="GH69" s="99"/>
      <c r="GI69" s="99"/>
      <c r="GJ69" s="99"/>
      <c r="GK69" s="99"/>
      <c r="GL69" s="99"/>
      <c r="GM69" s="99"/>
      <c r="GN69" s="99"/>
      <c r="GO69" s="99"/>
      <c r="GP69" s="99"/>
      <c r="GQ69" s="99"/>
      <c r="GR69" s="99"/>
      <c r="GS69" s="99"/>
      <c r="GT69" s="99"/>
      <c r="GU69" s="99"/>
      <c r="GV69" s="99"/>
      <c r="GW69" s="99"/>
      <c r="GX69" s="99"/>
      <c r="GY69" s="99"/>
      <c r="GZ69" s="99"/>
      <c r="HA69" s="99"/>
      <c r="HB69" s="99"/>
      <c r="HC69" s="99"/>
      <c r="HD69" s="99"/>
      <c r="HE69" s="99"/>
      <c r="HF69" s="99"/>
      <c r="HG69" s="99"/>
      <c r="HH69" s="99"/>
      <c r="HI69" s="99"/>
      <c r="HJ69" s="99"/>
      <c r="HK69" s="99"/>
      <c r="HL69" s="99"/>
      <c r="HM69" s="99"/>
      <c r="HN69" s="99"/>
      <c r="HO69" s="99"/>
      <c r="HP69" s="99"/>
      <c r="HQ69" s="99"/>
      <c r="HR69" s="99"/>
      <c r="HS69" s="99"/>
      <c r="HT69" s="99"/>
      <c r="HU69" s="99"/>
      <c r="HV69" s="99"/>
      <c r="HW69" s="99"/>
      <c r="HX69" s="99"/>
      <c r="HY69" s="99"/>
      <c r="HZ69" s="99"/>
      <c r="IA69" s="99"/>
      <c r="IB69" s="99"/>
      <c r="IC69" s="99"/>
      <c r="ID69" s="99"/>
      <c r="IE69" s="99"/>
      <c r="IF69" s="99"/>
      <c r="IG69" s="99"/>
      <c r="IH69" s="99"/>
      <c r="II69" s="99"/>
      <c r="IJ69" s="99"/>
      <c r="IK69" s="99"/>
      <c r="IL69" s="99"/>
      <c r="IM69" s="99"/>
      <c r="IN69" s="99"/>
      <c r="IO69" s="99"/>
      <c r="IP69" s="99"/>
      <c r="IQ69" s="99"/>
      <c r="IR69" s="99"/>
      <c r="IS69" s="99"/>
      <c r="IT69" s="99"/>
      <c r="IU69" s="99"/>
    </row>
    <row r="70" spans="1:255" s="100" customFormat="1" ht="12" customHeight="1">
      <c r="A70" s="94"/>
      <c r="B70" s="119" t="s">
        <v>117</v>
      </c>
      <c r="C70" s="96" t="s">
        <v>83</v>
      </c>
      <c r="D70" s="96">
        <v>0.5</v>
      </c>
      <c r="E70" s="96" t="s">
        <v>60</v>
      </c>
      <c r="F70" s="97">
        <v>47150</v>
      </c>
      <c r="G70" s="98">
        <f t="shared" si="5"/>
        <v>23575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99"/>
      <c r="BX70" s="99"/>
      <c r="BY70" s="99"/>
      <c r="BZ70" s="99"/>
      <c r="CA70" s="99"/>
      <c r="CB70" s="99"/>
      <c r="CC70" s="99"/>
      <c r="CD70" s="99"/>
      <c r="CE70" s="99"/>
      <c r="CF70" s="99"/>
      <c r="CG70" s="99"/>
      <c r="CH70" s="99"/>
      <c r="CI70" s="99"/>
      <c r="CJ70" s="99"/>
      <c r="CK70" s="99"/>
      <c r="CL70" s="99"/>
      <c r="CM70" s="99"/>
      <c r="CN70" s="99"/>
      <c r="CO70" s="99"/>
      <c r="CP70" s="99"/>
      <c r="CQ70" s="99"/>
      <c r="CR70" s="99"/>
      <c r="CS70" s="99"/>
      <c r="CT70" s="99"/>
      <c r="CU70" s="99"/>
      <c r="CV70" s="99"/>
      <c r="CW70" s="99"/>
      <c r="CX70" s="99"/>
      <c r="CY70" s="99"/>
      <c r="CZ70" s="99"/>
      <c r="DA70" s="99"/>
      <c r="DB70" s="99"/>
      <c r="DC70" s="99"/>
      <c r="DD70" s="99"/>
      <c r="DE70" s="99"/>
      <c r="DF70" s="99"/>
      <c r="DG70" s="99"/>
      <c r="DH70" s="99"/>
      <c r="DI70" s="99"/>
      <c r="DJ70" s="99"/>
      <c r="DK70" s="99"/>
      <c r="DL70" s="99"/>
      <c r="DM70" s="99"/>
      <c r="DN70" s="99"/>
      <c r="DO70" s="99"/>
      <c r="DP70" s="99"/>
      <c r="DQ70" s="99"/>
      <c r="DR70" s="99"/>
      <c r="DS70" s="99"/>
      <c r="DT70" s="99"/>
      <c r="DU70" s="99"/>
      <c r="DV70" s="99"/>
      <c r="DW70" s="99"/>
      <c r="DX70" s="99"/>
      <c r="DY70" s="99"/>
      <c r="DZ70" s="99"/>
      <c r="EA70" s="99"/>
      <c r="EB70" s="99"/>
      <c r="EC70" s="99"/>
      <c r="ED70" s="99"/>
      <c r="EE70" s="99"/>
      <c r="EF70" s="99"/>
      <c r="EG70" s="99"/>
      <c r="EH70" s="99"/>
      <c r="EI70" s="99"/>
      <c r="EJ70" s="99"/>
      <c r="EK70" s="99"/>
      <c r="EL70" s="99"/>
      <c r="EM70" s="99"/>
      <c r="EN70" s="99"/>
      <c r="EO70" s="99"/>
      <c r="EP70" s="99"/>
      <c r="EQ70" s="99"/>
      <c r="ER70" s="99"/>
      <c r="ES70" s="99"/>
      <c r="ET70" s="99"/>
      <c r="EU70" s="99"/>
      <c r="EV70" s="99"/>
      <c r="EW70" s="99"/>
      <c r="EX70" s="99"/>
      <c r="EY70" s="99"/>
      <c r="EZ70" s="99"/>
      <c r="FA70" s="99"/>
      <c r="FB70" s="99"/>
      <c r="FC70" s="99"/>
      <c r="FD70" s="99"/>
      <c r="FE70" s="99"/>
      <c r="FF70" s="99"/>
      <c r="FG70" s="99"/>
      <c r="FH70" s="99"/>
      <c r="FI70" s="99"/>
      <c r="FJ70" s="99"/>
      <c r="FK70" s="99"/>
      <c r="FL70" s="99"/>
      <c r="FM70" s="99"/>
      <c r="FN70" s="99"/>
      <c r="FO70" s="99"/>
      <c r="FP70" s="99"/>
      <c r="FQ70" s="99"/>
      <c r="FR70" s="99"/>
      <c r="FS70" s="99"/>
      <c r="FT70" s="99"/>
      <c r="FU70" s="99"/>
      <c r="FV70" s="99"/>
      <c r="FW70" s="99"/>
      <c r="FX70" s="99"/>
      <c r="FY70" s="99"/>
      <c r="FZ70" s="99"/>
      <c r="GA70" s="99"/>
      <c r="GB70" s="99"/>
      <c r="GC70" s="99"/>
      <c r="GD70" s="99"/>
      <c r="GE70" s="99"/>
      <c r="GF70" s="99"/>
      <c r="GG70" s="99"/>
      <c r="GH70" s="99"/>
      <c r="GI70" s="99"/>
      <c r="GJ70" s="99"/>
      <c r="GK70" s="99"/>
      <c r="GL70" s="99"/>
      <c r="GM70" s="99"/>
      <c r="GN70" s="99"/>
      <c r="GO70" s="99"/>
      <c r="GP70" s="99"/>
      <c r="GQ70" s="99"/>
      <c r="GR70" s="99"/>
      <c r="GS70" s="99"/>
      <c r="GT70" s="99"/>
      <c r="GU70" s="99"/>
      <c r="GV70" s="99"/>
      <c r="GW70" s="99"/>
      <c r="GX70" s="99"/>
      <c r="GY70" s="99"/>
      <c r="GZ70" s="99"/>
      <c r="HA70" s="99"/>
      <c r="HB70" s="99"/>
      <c r="HC70" s="99"/>
      <c r="HD70" s="99"/>
      <c r="HE70" s="99"/>
      <c r="HF70" s="99"/>
      <c r="HG70" s="99"/>
      <c r="HH70" s="99"/>
      <c r="HI70" s="99"/>
      <c r="HJ70" s="99"/>
      <c r="HK70" s="99"/>
      <c r="HL70" s="99"/>
      <c r="HM70" s="99"/>
      <c r="HN70" s="99"/>
      <c r="HO70" s="99"/>
      <c r="HP70" s="99"/>
      <c r="HQ70" s="99"/>
      <c r="HR70" s="99"/>
      <c r="HS70" s="99"/>
      <c r="HT70" s="99"/>
      <c r="HU70" s="99"/>
      <c r="HV70" s="99"/>
      <c r="HW70" s="99"/>
      <c r="HX70" s="99"/>
      <c r="HY70" s="99"/>
      <c r="HZ70" s="99"/>
      <c r="IA70" s="99"/>
      <c r="IB70" s="99"/>
      <c r="IC70" s="99"/>
      <c r="ID70" s="99"/>
      <c r="IE70" s="99"/>
      <c r="IF70" s="99"/>
      <c r="IG70" s="99"/>
      <c r="IH70" s="99"/>
      <c r="II70" s="99"/>
      <c r="IJ70" s="99"/>
      <c r="IK70" s="99"/>
      <c r="IL70" s="99"/>
      <c r="IM70" s="99"/>
      <c r="IN70" s="99"/>
      <c r="IO70" s="99"/>
      <c r="IP70" s="99"/>
      <c r="IQ70" s="99"/>
      <c r="IR70" s="99"/>
      <c r="IS70" s="99"/>
      <c r="IT70" s="99"/>
      <c r="IU70" s="99"/>
    </row>
    <row r="71" spans="1:255" ht="11.25" customHeight="1">
      <c r="B71" s="16" t="s">
        <v>24</v>
      </c>
      <c r="C71" s="17"/>
      <c r="D71" s="17"/>
      <c r="E71" s="17"/>
      <c r="F71" s="18"/>
      <c r="G71" s="19">
        <f>SUM(G54:G70)</f>
        <v>4343900</v>
      </c>
    </row>
    <row r="72" spans="1:255" ht="11.25" customHeight="1">
      <c r="B72" s="103"/>
      <c r="C72" s="14"/>
      <c r="D72" s="14"/>
      <c r="E72" s="20"/>
      <c r="F72" s="15"/>
      <c r="G72" s="15"/>
    </row>
    <row r="73" spans="1:255" ht="12" customHeight="1">
      <c r="A73" s="5"/>
      <c r="B73" s="80" t="s">
        <v>25</v>
      </c>
      <c r="C73" s="81"/>
      <c r="D73" s="82"/>
      <c r="E73" s="82"/>
      <c r="F73" s="83"/>
      <c r="G73" s="84"/>
    </row>
    <row r="74" spans="1:255" ht="24" customHeight="1">
      <c r="A74" s="5"/>
      <c r="B74" s="85" t="s">
        <v>26</v>
      </c>
      <c r="C74" s="86" t="s">
        <v>22</v>
      </c>
      <c r="D74" s="86" t="s">
        <v>23</v>
      </c>
      <c r="E74" s="85" t="s">
        <v>12</v>
      </c>
      <c r="F74" s="86" t="s">
        <v>13</v>
      </c>
      <c r="G74" s="85" t="s">
        <v>14</v>
      </c>
    </row>
    <row r="75" spans="1:255" s="100" customFormat="1" ht="12" customHeight="1">
      <c r="A75" s="94"/>
      <c r="B75" s="106" t="s">
        <v>118</v>
      </c>
      <c r="C75" s="107" t="s">
        <v>68</v>
      </c>
      <c r="D75" s="111">
        <v>2800</v>
      </c>
      <c r="E75" s="107" t="s">
        <v>66</v>
      </c>
      <c r="F75" s="108">
        <v>500</v>
      </c>
      <c r="G75" s="98">
        <f t="shared" ref="G75" si="6">+F75*D75</f>
        <v>1400000</v>
      </c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/>
      <c r="CC75" s="99"/>
      <c r="CD75" s="99"/>
      <c r="CE75" s="99"/>
      <c r="CF75" s="99"/>
      <c r="CG75" s="99"/>
      <c r="CH75" s="99"/>
      <c r="CI75" s="99"/>
      <c r="CJ75" s="99"/>
      <c r="CK75" s="99"/>
      <c r="CL75" s="99"/>
      <c r="CM75" s="99"/>
      <c r="CN75" s="99"/>
      <c r="CO75" s="99"/>
      <c r="CP75" s="99"/>
      <c r="CQ75" s="99"/>
      <c r="CR75" s="99"/>
      <c r="CS75" s="99"/>
      <c r="CT75" s="99"/>
      <c r="CU75" s="99"/>
      <c r="CV75" s="99"/>
      <c r="CW75" s="99"/>
      <c r="CX75" s="99"/>
      <c r="CY75" s="99"/>
      <c r="CZ75" s="99"/>
      <c r="DA75" s="99"/>
      <c r="DB75" s="99"/>
      <c r="DC75" s="99"/>
      <c r="DD75" s="99"/>
      <c r="DE75" s="99"/>
      <c r="DF75" s="99"/>
      <c r="DG75" s="99"/>
      <c r="DH75" s="99"/>
      <c r="DI75" s="99"/>
      <c r="DJ75" s="99"/>
      <c r="DK75" s="99"/>
      <c r="DL75" s="99"/>
      <c r="DM75" s="99"/>
      <c r="DN75" s="99"/>
      <c r="DO75" s="99"/>
      <c r="DP75" s="99"/>
      <c r="DQ75" s="99"/>
      <c r="DR75" s="99"/>
      <c r="DS75" s="99"/>
      <c r="DT75" s="99"/>
      <c r="DU75" s="99"/>
      <c r="DV75" s="99"/>
      <c r="DW75" s="99"/>
      <c r="DX75" s="99"/>
      <c r="DY75" s="99"/>
      <c r="DZ75" s="99"/>
      <c r="EA75" s="99"/>
      <c r="EB75" s="99"/>
      <c r="EC75" s="99"/>
      <c r="ED75" s="99"/>
      <c r="EE75" s="99"/>
      <c r="EF75" s="99"/>
      <c r="EG75" s="99"/>
      <c r="EH75" s="99"/>
      <c r="EI75" s="99"/>
      <c r="EJ75" s="99"/>
      <c r="EK75" s="99"/>
      <c r="EL75" s="99"/>
      <c r="EM75" s="99"/>
      <c r="EN75" s="99"/>
      <c r="EO75" s="99"/>
      <c r="EP75" s="99"/>
      <c r="EQ75" s="99"/>
      <c r="ER75" s="99"/>
      <c r="ES75" s="99"/>
      <c r="ET75" s="99"/>
      <c r="EU75" s="99"/>
      <c r="EV75" s="99"/>
      <c r="EW75" s="99"/>
      <c r="EX75" s="99"/>
      <c r="EY75" s="99"/>
      <c r="EZ75" s="99"/>
      <c r="FA75" s="99"/>
      <c r="FB75" s="99"/>
      <c r="FC75" s="99"/>
      <c r="FD75" s="99"/>
      <c r="FE75" s="99"/>
      <c r="FF75" s="99"/>
      <c r="FG75" s="99"/>
      <c r="FH75" s="99"/>
      <c r="FI75" s="99"/>
      <c r="FJ75" s="99"/>
      <c r="FK75" s="99"/>
      <c r="FL75" s="99"/>
      <c r="FM75" s="99"/>
      <c r="FN75" s="99"/>
      <c r="FO75" s="99"/>
      <c r="FP75" s="99"/>
      <c r="FQ75" s="99"/>
      <c r="FR75" s="99"/>
      <c r="FS75" s="99"/>
      <c r="FT75" s="99"/>
      <c r="FU75" s="99"/>
      <c r="FV75" s="99"/>
      <c r="FW75" s="99"/>
      <c r="FX75" s="99"/>
      <c r="FY75" s="99"/>
      <c r="FZ75" s="99"/>
      <c r="GA75" s="99"/>
      <c r="GB75" s="99"/>
      <c r="GC75" s="99"/>
      <c r="GD75" s="99"/>
      <c r="GE75" s="99"/>
      <c r="GF75" s="99"/>
      <c r="GG75" s="99"/>
      <c r="GH75" s="99"/>
      <c r="GI75" s="99"/>
      <c r="GJ75" s="99"/>
      <c r="GK75" s="99"/>
      <c r="GL75" s="99"/>
      <c r="GM75" s="99"/>
      <c r="GN75" s="99"/>
      <c r="GO75" s="99"/>
      <c r="GP75" s="99"/>
      <c r="GQ75" s="99"/>
      <c r="GR75" s="99"/>
      <c r="GS75" s="99"/>
      <c r="GT75" s="99"/>
      <c r="GU75" s="99"/>
      <c r="GV75" s="99"/>
      <c r="GW75" s="99"/>
      <c r="GX75" s="99"/>
      <c r="GY75" s="99"/>
      <c r="GZ75" s="99"/>
      <c r="HA75" s="99"/>
      <c r="HB75" s="99"/>
      <c r="HC75" s="99"/>
      <c r="HD75" s="99"/>
      <c r="HE75" s="99"/>
      <c r="HF75" s="99"/>
      <c r="HG75" s="99"/>
      <c r="HH75" s="99"/>
      <c r="HI75" s="99"/>
      <c r="HJ75" s="99"/>
      <c r="HK75" s="99"/>
      <c r="HL75" s="99"/>
      <c r="HM75" s="99"/>
      <c r="HN75" s="99"/>
      <c r="HO75" s="99"/>
      <c r="HP75" s="99"/>
      <c r="HQ75" s="99"/>
      <c r="HR75" s="99"/>
      <c r="HS75" s="99"/>
      <c r="HT75" s="99"/>
      <c r="HU75" s="99"/>
      <c r="HV75" s="99"/>
      <c r="HW75" s="99"/>
      <c r="HX75" s="99"/>
      <c r="HY75" s="99"/>
      <c r="HZ75" s="99"/>
      <c r="IA75" s="99"/>
      <c r="IB75" s="99"/>
      <c r="IC75" s="99"/>
      <c r="ID75" s="99"/>
      <c r="IE75" s="99"/>
      <c r="IF75" s="99"/>
      <c r="IG75" s="99"/>
      <c r="IH75" s="99"/>
      <c r="II75" s="99"/>
      <c r="IJ75" s="99"/>
      <c r="IK75" s="99"/>
      <c r="IL75" s="99"/>
      <c r="IM75" s="99"/>
      <c r="IN75" s="99"/>
      <c r="IO75" s="99"/>
      <c r="IP75" s="99"/>
      <c r="IQ75" s="99"/>
      <c r="IR75" s="99"/>
      <c r="IS75" s="99"/>
      <c r="IT75" s="99"/>
      <c r="IU75" s="99"/>
    </row>
    <row r="76" spans="1:255" s="100" customFormat="1" ht="12" customHeight="1">
      <c r="A76" s="94"/>
      <c r="B76" s="106" t="s">
        <v>119</v>
      </c>
      <c r="C76" s="107" t="s">
        <v>68</v>
      </c>
      <c r="D76" s="111">
        <v>20</v>
      </c>
      <c r="E76" s="107" t="s">
        <v>85</v>
      </c>
      <c r="F76" s="108">
        <v>75000</v>
      </c>
      <c r="G76" s="98">
        <f t="shared" ref="G76:G77" si="7">+F76*D76</f>
        <v>1500000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99"/>
      <c r="CO76" s="99"/>
      <c r="CP76" s="99"/>
      <c r="CQ76" s="99"/>
      <c r="CR76" s="99"/>
      <c r="CS76" s="99"/>
      <c r="CT76" s="99"/>
      <c r="CU76" s="99"/>
      <c r="CV76" s="99"/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99"/>
      <c r="FX76" s="99"/>
      <c r="FY76" s="99"/>
      <c r="FZ76" s="99"/>
      <c r="GA76" s="99"/>
      <c r="GB76" s="99"/>
      <c r="GC76" s="99"/>
      <c r="GD76" s="99"/>
      <c r="GE76" s="99"/>
      <c r="GF76" s="99"/>
      <c r="GG76" s="99"/>
      <c r="GH76" s="99"/>
      <c r="GI76" s="99"/>
      <c r="GJ76" s="99"/>
      <c r="GK76" s="99"/>
      <c r="GL76" s="99"/>
      <c r="GM76" s="99"/>
      <c r="GN76" s="99"/>
      <c r="GO76" s="99"/>
      <c r="GP76" s="99"/>
      <c r="GQ76" s="99"/>
      <c r="GR76" s="99"/>
      <c r="GS76" s="99"/>
      <c r="GT76" s="99"/>
      <c r="GU76" s="99"/>
      <c r="GV76" s="99"/>
      <c r="GW76" s="99"/>
      <c r="GX76" s="99"/>
      <c r="GY76" s="99"/>
      <c r="GZ76" s="99"/>
      <c r="HA76" s="99"/>
      <c r="HB76" s="99"/>
      <c r="HC76" s="99"/>
      <c r="HD76" s="99"/>
      <c r="HE76" s="99"/>
      <c r="HF76" s="99"/>
      <c r="HG76" s="99"/>
      <c r="HH76" s="99"/>
      <c r="HI76" s="99"/>
      <c r="HJ76" s="99"/>
      <c r="HK76" s="99"/>
      <c r="HL76" s="99"/>
      <c r="HM76" s="99"/>
      <c r="HN76" s="99"/>
      <c r="HO76" s="99"/>
      <c r="HP76" s="99"/>
      <c r="HQ76" s="99"/>
      <c r="HR76" s="99"/>
      <c r="HS76" s="99"/>
      <c r="HT76" s="99"/>
      <c r="HU76" s="99"/>
      <c r="HV76" s="99"/>
      <c r="HW76" s="99"/>
      <c r="HX76" s="99"/>
      <c r="HY76" s="99"/>
      <c r="HZ76" s="99"/>
      <c r="IA76" s="99"/>
      <c r="IB76" s="99"/>
      <c r="IC76" s="99"/>
      <c r="ID76" s="99"/>
      <c r="IE76" s="99"/>
      <c r="IF76" s="99"/>
      <c r="IG76" s="99"/>
      <c r="IH76" s="99"/>
      <c r="II76" s="99"/>
      <c r="IJ76" s="99"/>
      <c r="IK76" s="99"/>
      <c r="IL76" s="99"/>
      <c r="IM76" s="99"/>
      <c r="IN76" s="99"/>
      <c r="IO76" s="99"/>
      <c r="IP76" s="99"/>
      <c r="IQ76" s="99"/>
      <c r="IR76" s="99"/>
      <c r="IS76" s="99"/>
      <c r="IT76" s="99"/>
      <c r="IU76" s="99"/>
    </row>
    <row r="77" spans="1:255" s="100" customFormat="1" ht="12" customHeight="1">
      <c r="A77" s="94"/>
      <c r="B77" s="106" t="s">
        <v>61</v>
      </c>
      <c r="C77" s="107" t="s">
        <v>73</v>
      </c>
      <c r="D77" s="111">
        <v>4</v>
      </c>
      <c r="E77" s="107" t="s">
        <v>85</v>
      </c>
      <c r="F77" s="108">
        <v>80000</v>
      </c>
      <c r="G77" s="98">
        <f t="shared" si="7"/>
        <v>320000</v>
      </c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99"/>
      <c r="BR77" s="99"/>
      <c r="BS77" s="99"/>
      <c r="BT77" s="99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  <c r="CW77" s="99"/>
      <c r="CX77" s="99"/>
      <c r="CY77" s="99"/>
      <c r="CZ77" s="99"/>
      <c r="DA77" s="99"/>
      <c r="DB77" s="99"/>
      <c r="DC77" s="99"/>
      <c r="DD77" s="99"/>
      <c r="DE77" s="99"/>
      <c r="DF77" s="99"/>
      <c r="DG77" s="99"/>
      <c r="DH77" s="99"/>
      <c r="DI77" s="99"/>
      <c r="DJ77" s="99"/>
      <c r="DK77" s="99"/>
      <c r="DL77" s="99"/>
      <c r="DM77" s="99"/>
      <c r="DN77" s="99"/>
      <c r="DO77" s="99"/>
      <c r="DP77" s="99"/>
      <c r="DQ77" s="99"/>
      <c r="DR77" s="99"/>
      <c r="DS77" s="99"/>
      <c r="DT77" s="99"/>
      <c r="DU77" s="99"/>
      <c r="DV77" s="99"/>
      <c r="DW77" s="99"/>
      <c r="DX77" s="99"/>
      <c r="DY77" s="99"/>
      <c r="DZ77" s="99"/>
      <c r="EA77" s="99"/>
      <c r="EB77" s="99"/>
      <c r="EC77" s="99"/>
      <c r="ED77" s="99"/>
      <c r="EE77" s="99"/>
      <c r="EF77" s="99"/>
      <c r="EG77" s="99"/>
      <c r="EH77" s="99"/>
      <c r="EI77" s="99"/>
      <c r="EJ77" s="99"/>
      <c r="EK77" s="99"/>
      <c r="EL77" s="99"/>
      <c r="EM77" s="99"/>
      <c r="EN77" s="99"/>
      <c r="EO77" s="99"/>
      <c r="EP77" s="99"/>
      <c r="EQ77" s="99"/>
      <c r="ER77" s="99"/>
      <c r="ES77" s="99"/>
      <c r="ET77" s="99"/>
      <c r="EU77" s="99"/>
      <c r="EV77" s="99"/>
      <c r="EW77" s="99"/>
      <c r="EX77" s="99"/>
      <c r="EY77" s="99"/>
      <c r="EZ77" s="99"/>
      <c r="FA77" s="99"/>
      <c r="FB77" s="99"/>
      <c r="FC77" s="99"/>
      <c r="FD77" s="99"/>
      <c r="FE77" s="99"/>
      <c r="FF77" s="99"/>
      <c r="FG77" s="99"/>
      <c r="FH77" s="99"/>
      <c r="FI77" s="99"/>
      <c r="FJ77" s="99"/>
      <c r="FK77" s="99"/>
      <c r="FL77" s="99"/>
      <c r="FM77" s="99"/>
      <c r="FN77" s="99"/>
      <c r="FO77" s="99"/>
      <c r="FP77" s="99"/>
      <c r="FQ77" s="99"/>
      <c r="FR77" s="99"/>
      <c r="FS77" s="99"/>
      <c r="FT77" s="99"/>
      <c r="FU77" s="99"/>
      <c r="FV77" s="99"/>
      <c r="FW77" s="99"/>
      <c r="FX77" s="99"/>
      <c r="FY77" s="99"/>
      <c r="FZ77" s="99"/>
      <c r="GA77" s="99"/>
      <c r="GB77" s="99"/>
      <c r="GC77" s="99"/>
      <c r="GD77" s="99"/>
      <c r="GE77" s="99"/>
      <c r="GF77" s="99"/>
      <c r="GG77" s="99"/>
      <c r="GH77" s="99"/>
      <c r="GI77" s="99"/>
      <c r="GJ77" s="99"/>
      <c r="GK77" s="99"/>
      <c r="GL77" s="99"/>
      <c r="GM77" s="99"/>
      <c r="GN77" s="99"/>
      <c r="GO77" s="99"/>
      <c r="GP77" s="99"/>
      <c r="GQ77" s="99"/>
      <c r="GR77" s="99"/>
      <c r="GS77" s="99"/>
      <c r="GT77" s="99"/>
      <c r="GU77" s="99"/>
      <c r="GV77" s="99"/>
      <c r="GW77" s="99"/>
      <c r="GX77" s="99"/>
      <c r="GY77" s="99"/>
      <c r="GZ77" s="99"/>
      <c r="HA77" s="99"/>
      <c r="HB77" s="99"/>
      <c r="HC77" s="99"/>
      <c r="HD77" s="99"/>
      <c r="HE77" s="99"/>
      <c r="HF77" s="99"/>
      <c r="HG77" s="99"/>
      <c r="HH77" s="99"/>
      <c r="HI77" s="99"/>
      <c r="HJ77" s="99"/>
      <c r="HK77" s="99"/>
      <c r="HL77" s="99"/>
      <c r="HM77" s="99"/>
      <c r="HN77" s="99"/>
      <c r="HO77" s="99"/>
      <c r="HP77" s="99"/>
      <c r="HQ77" s="99"/>
      <c r="HR77" s="99"/>
      <c r="HS77" s="99"/>
      <c r="HT77" s="99"/>
      <c r="HU77" s="99"/>
      <c r="HV77" s="99"/>
      <c r="HW77" s="99"/>
      <c r="HX77" s="99"/>
      <c r="HY77" s="99"/>
      <c r="HZ77" s="99"/>
      <c r="IA77" s="99"/>
      <c r="IB77" s="99"/>
      <c r="IC77" s="99"/>
      <c r="ID77" s="99"/>
      <c r="IE77" s="99"/>
      <c r="IF77" s="99"/>
      <c r="IG77" s="99"/>
      <c r="IH77" s="99"/>
      <c r="II77" s="99"/>
      <c r="IJ77" s="99"/>
      <c r="IK77" s="99"/>
      <c r="IL77" s="99"/>
      <c r="IM77" s="99"/>
      <c r="IN77" s="99"/>
      <c r="IO77" s="99"/>
      <c r="IP77" s="99"/>
      <c r="IQ77" s="99"/>
      <c r="IR77" s="99"/>
      <c r="IS77" s="99"/>
      <c r="IT77" s="99"/>
      <c r="IU77" s="99"/>
    </row>
    <row r="78" spans="1:255" ht="11.25" customHeight="1">
      <c r="B78" s="16" t="s">
        <v>27</v>
      </c>
      <c r="C78" s="17"/>
      <c r="D78" s="17"/>
      <c r="E78" s="17"/>
      <c r="F78" s="18"/>
      <c r="G78" s="19">
        <f>SUM(G75:G77)</f>
        <v>3220000</v>
      </c>
    </row>
    <row r="79" spans="1:255" ht="11.25" customHeight="1">
      <c r="B79" s="35"/>
      <c r="C79" s="35"/>
      <c r="D79" s="35"/>
      <c r="E79" s="35"/>
      <c r="F79" s="36"/>
      <c r="G79" s="36"/>
    </row>
    <row r="80" spans="1:255" ht="11.25" customHeight="1">
      <c r="B80" s="37" t="s">
        <v>28</v>
      </c>
      <c r="C80" s="38"/>
      <c r="D80" s="38"/>
      <c r="E80" s="38"/>
      <c r="F80" s="38"/>
      <c r="G80" s="39">
        <f>G34+G40+G50+G71+G78</f>
        <v>9499150</v>
      </c>
    </row>
    <row r="81" spans="1:7" ht="11.25" customHeight="1">
      <c r="B81" s="40" t="s">
        <v>29</v>
      </c>
      <c r="C81" s="22"/>
      <c r="D81" s="22"/>
      <c r="E81" s="22"/>
      <c r="F81" s="22"/>
      <c r="G81" s="41">
        <f>G80*0.05</f>
        <v>474957.5</v>
      </c>
    </row>
    <row r="82" spans="1:7" ht="11.25" customHeight="1">
      <c r="B82" s="42" t="s">
        <v>30</v>
      </c>
      <c r="C82" s="21"/>
      <c r="D82" s="21"/>
      <c r="E82" s="21"/>
      <c r="F82" s="21"/>
      <c r="G82" s="43">
        <f>G81+G80</f>
        <v>9974107.5</v>
      </c>
    </row>
    <row r="83" spans="1:7" ht="11.25" customHeight="1">
      <c r="B83" s="40" t="s">
        <v>31</v>
      </c>
      <c r="C83" s="22"/>
      <c r="D83" s="22"/>
      <c r="E83" s="22"/>
      <c r="F83" s="22"/>
      <c r="G83" s="41">
        <f>G12</f>
        <v>14525000</v>
      </c>
    </row>
    <row r="84" spans="1:7" ht="11.25" customHeight="1">
      <c r="B84" s="44" t="s">
        <v>32</v>
      </c>
      <c r="C84" s="45"/>
      <c r="D84" s="45"/>
      <c r="E84" s="45"/>
      <c r="F84" s="45"/>
      <c r="G84" s="46">
        <f>G83-G82</f>
        <v>4550892.5</v>
      </c>
    </row>
    <row r="85" spans="1:7" ht="11.25" customHeight="1">
      <c r="B85" s="33" t="s">
        <v>33</v>
      </c>
      <c r="C85" s="34"/>
      <c r="D85" s="34"/>
      <c r="E85" s="34"/>
      <c r="F85" s="34"/>
      <c r="G85" s="29"/>
    </row>
    <row r="86" spans="1:7" ht="11.25" customHeight="1" thickBot="1">
      <c r="B86" s="47"/>
      <c r="C86" s="34"/>
      <c r="D86" s="34"/>
      <c r="E86" s="34"/>
      <c r="F86" s="34"/>
      <c r="G86" s="29"/>
    </row>
    <row r="87" spans="1:7" s="90" customFormat="1" ht="12" customHeight="1">
      <c r="A87" s="87"/>
      <c r="B87" s="59" t="s">
        <v>34</v>
      </c>
      <c r="C87" s="88"/>
      <c r="D87" s="88"/>
      <c r="E87" s="88"/>
      <c r="F87" s="88"/>
      <c r="G87" s="89"/>
    </row>
    <row r="88" spans="1:7" s="90" customFormat="1" ht="12" customHeight="1">
      <c r="A88" s="87"/>
      <c r="B88" s="134" t="s">
        <v>123</v>
      </c>
      <c r="C88" s="109"/>
      <c r="D88" s="109"/>
      <c r="E88" s="109"/>
      <c r="F88" s="109"/>
      <c r="G88" s="110"/>
    </row>
    <row r="89" spans="1:7" s="90" customFormat="1" ht="12" customHeight="1">
      <c r="A89" s="87"/>
      <c r="B89" s="134" t="s">
        <v>124</v>
      </c>
      <c r="C89" s="109"/>
      <c r="D89" s="109"/>
      <c r="E89" s="109"/>
      <c r="F89" s="109"/>
      <c r="G89" s="110"/>
    </row>
    <row r="90" spans="1:7" s="90" customFormat="1" ht="12" customHeight="1">
      <c r="A90" s="87"/>
      <c r="B90" s="134" t="s">
        <v>125</v>
      </c>
      <c r="C90" s="117"/>
      <c r="D90" s="117"/>
      <c r="E90" s="117"/>
      <c r="F90" s="117"/>
      <c r="G90" s="118"/>
    </row>
    <row r="91" spans="1:7" s="90" customFormat="1" ht="12" customHeight="1">
      <c r="A91" s="87"/>
      <c r="B91" s="135" t="s">
        <v>126</v>
      </c>
      <c r="C91" s="109"/>
      <c r="D91" s="109"/>
      <c r="E91" s="109"/>
      <c r="F91" s="109"/>
      <c r="G91" s="110"/>
    </row>
    <row r="92" spans="1:7" s="90" customFormat="1" ht="12" customHeight="1">
      <c r="A92" s="87"/>
      <c r="B92" s="135" t="s">
        <v>127</v>
      </c>
      <c r="C92" s="109"/>
      <c r="D92" s="109"/>
      <c r="E92" s="109"/>
      <c r="F92" s="109"/>
      <c r="G92" s="110"/>
    </row>
    <row r="93" spans="1:7" s="90" customFormat="1" ht="12" customHeight="1">
      <c r="A93" s="87"/>
      <c r="B93" s="134" t="s">
        <v>128</v>
      </c>
      <c r="C93" s="109"/>
      <c r="D93" s="109"/>
      <c r="E93" s="109"/>
      <c r="F93" s="109"/>
      <c r="G93" s="110"/>
    </row>
    <row r="94" spans="1:7" s="90" customFormat="1" ht="12" customHeight="1">
      <c r="A94" s="87"/>
      <c r="B94" s="134" t="s">
        <v>129</v>
      </c>
      <c r="C94" s="117"/>
      <c r="D94" s="117"/>
      <c r="E94" s="117"/>
      <c r="F94" s="117"/>
      <c r="G94" s="118"/>
    </row>
    <row r="95" spans="1:7" s="90" customFormat="1" ht="12" customHeight="1">
      <c r="A95" s="87"/>
      <c r="B95" s="134" t="s">
        <v>130</v>
      </c>
      <c r="C95" s="109"/>
      <c r="D95" s="109"/>
      <c r="E95" s="109"/>
      <c r="F95" s="109"/>
      <c r="G95" s="110"/>
    </row>
    <row r="96" spans="1:7" s="90" customFormat="1" ht="12" customHeight="1" thickBot="1">
      <c r="A96" s="87"/>
      <c r="B96" s="136" t="s">
        <v>131</v>
      </c>
      <c r="C96" s="137"/>
      <c r="D96" s="137"/>
      <c r="E96" s="137"/>
      <c r="F96" s="137"/>
      <c r="G96" s="138"/>
    </row>
    <row r="97" spans="1:255" s="90" customFormat="1" ht="12" customHeight="1">
      <c r="B97" s="116"/>
      <c r="C97" s="117"/>
      <c r="D97" s="117"/>
      <c r="E97" s="117"/>
      <c r="F97" s="117"/>
      <c r="G97" s="92"/>
    </row>
    <row r="98" spans="1:255" s="93" customFormat="1" ht="9">
      <c r="A98" s="91"/>
      <c r="B98" s="57"/>
      <c r="C98" s="31"/>
      <c r="D98" s="31"/>
      <c r="E98" s="31"/>
      <c r="F98" s="31"/>
      <c r="G98" s="92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1"/>
      <c r="BL98" s="91"/>
      <c r="BM98" s="91"/>
      <c r="BN98" s="91"/>
      <c r="BO98" s="91"/>
      <c r="BP98" s="91"/>
      <c r="BQ98" s="91"/>
      <c r="BR98" s="91"/>
      <c r="BS98" s="91"/>
      <c r="BT98" s="91"/>
      <c r="BU98" s="91"/>
      <c r="BV98" s="91"/>
      <c r="BW98" s="91"/>
      <c r="BX98" s="91"/>
      <c r="BY98" s="91"/>
      <c r="BZ98" s="91"/>
      <c r="CA98" s="91"/>
      <c r="CB98" s="91"/>
      <c r="CC98" s="91"/>
      <c r="CD98" s="91"/>
      <c r="CE98" s="91"/>
      <c r="CF98" s="91"/>
      <c r="CG98" s="91"/>
      <c r="CH98" s="91"/>
      <c r="CI98" s="91"/>
      <c r="CJ98" s="91"/>
      <c r="CK98" s="91"/>
      <c r="CL98" s="91"/>
      <c r="CM98" s="91"/>
      <c r="CN98" s="91"/>
      <c r="CO98" s="91"/>
      <c r="CP98" s="91"/>
      <c r="CQ98" s="91"/>
      <c r="CR98" s="91"/>
      <c r="CS98" s="91"/>
      <c r="CT98" s="91"/>
      <c r="CU98" s="91"/>
      <c r="CV98" s="91"/>
      <c r="CW98" s="91"/>
      <c r="CX98" s="91"/>
      <c r="CY98" s="91"/>
      <c r="CZ98" s="91"/>
      <c r="DA98" s="91"/>
      <c r="DB98" s="91"/>
      <c r="DC98" s="91"/>
      <c r="DD98" s="91"/>
      <c r="DE98" s="91"/>
      <c r="DF98" s="91"/>
      <c r="DG98" s="91"/>
      <c r="DH98" s="91"/>
      <c r="DI98" s="91"/>
      <c r="DJ98" s="91"/>
      <c r="DK98" s="91"/>
      <c r="DL98" s="91"/>
      <c r="DM98" s="91"/>
      <c r="DN98" s="91"/>
      <c r="DO98" s="91"/>
      <c r="DP98" s="91"/>
      <c r="DQ98" s="91"/>
      <c r="DR98" s="91"/>
      <c r="DS98" s="91"/>
      <c r="DT98" s="91"/>
      <c r="DU98" s="91"/>
      <c r="DV98" s="91"/>
      <c r="DW98" s="91"/>
      <c r="DX98" s="91"/>
      <c r="DY98" s="91"/>
      <c r="DZ98" s="91"/>
      <c r="EA98" s="91"/>
      <c r="EB98" s="91"/>
      <c r="EC98" s="91"/>
      <c r="ED98" s="91"/>
      <c r="EE98" s="91"/>
      <c r="EF98" s="91"/>
      <c r="EG98" s="91"/>
      <c r="EH98" s="91"/>
      <c r="EI98" s="91"/>
      <c r="EJ98" s="91"/>
      <c r="EK98" s="91"/>
      <c r="EL98" s="91"/>
      <c r="EM98" s="91"/>
      <c r="EN98" s="91"/>
      <c r="EO98" s="91"/>
      <c r="EP98" s="91"/>
      <c r="EQ98" s="91"/>
      <c r="ER98" s="91"/>
      <c r="ES98" s="91"/>
      <c r="ET98" s="91"/>
      <c r="EU98" s="91"/>
      <c r="EV98" s="91"/>
      <c r="EW98" s="91"/>
      <c r="EX98" s="91"/>
      <c r="EY98" s="91"/>
      <c r="EZ98" s="91"/>
      <c r="FA98" s="91"/>
      <c r="FB98" s="91"/>
      <c r="FC98" s="91"/>
      <c r="FD98" s="91"/>
      <c r="FE98" s="91"/>
      <c r="FF98" s="91"/>
      <c r="FG98" s="91"/>
      <c r="FH98" s="91"/>
      <c r="FI98" s="91"/>
      <c r="FJ98" s="91"/>
      <c r="FK98" s="91"/>
      <c r="FL98" s="91"/>
      <c r="FM98" s="91"/>
      <c r="FN98" s="91"/>
      <c r="FO98" s="91"/>
      <c r="FP98" s="91"/>
      <c r="FQ98" s="91"/>
      <c r="FR98" s="91"/>
      <c r="FS98" s="91"/>
      <c r="FT98" s="91"/>
      <c r="FU98" s="91"/>
      <c r="FV98" s="91"/>
      <c r="FW98" s="91"/>
      <c r="FX98" s="91"/>
      <c r="FY98" s="91"/>
      <c r="FZ98" s="91"/>
      <c r="GA98" s="91"/>
      <c r="GB98" s="91"/>
      <c r="GC98" s="91"/>
      <c r="GD98" s="91"/>
      <c r="GE98" s="91"/>
      <c r="GF98" s="91"/>
      <c r="GG98" s="91"/>
      <c r="GH98" s="91"/>
      <c r="GI98" s="91"/>
      <c r="GJ98" s="91"/>
      <c r="GK98" s="91"/>
      <c r="GL98" s="91"/>
      <c r="GM98" s="91"/>
      <c r="GN98" s="91"/>
      <c r="GO98" s="91"/>
      <c r="GP98" s="91"/>
      <c r="GQ98" s="91"/>
      <c r="GR98" s="91"/>
      <c r="GS98" s="91"/>
      <c r="GT98" s="91"/>
      <c r="GU98" s="91"/>
      <c r="GV98" s="91"/>
      <c r="GW98" s="91"/>
      <c r="GX98" s="91"/>
      <c r="GY98" s="91"/>
      <c r="GZ98" s="91"/>
      <c r="HA98" s="91"/>
      <c r="HB98" s="91"/>
      <c r="HC98" s="91"/>
      <c r="HD98" s="91"/>
      <c r="HE98" s="91"/>
      <c r="HF98" s="91"/>
      <c r="HG98" s="91"/>
      <c r="HH98" s="91"/>
      <c r="HI98" s="91"/>
      <c r="HJ98" s="91"/>
      <c r="HK98" s="91"/>
      <c r="HL98" s="91"/>
      <c r="HM98" s="91"/>
      <c r="HN98" s="91"/>
      <c r="HO98" s="91"/>
      <c r="HP98" s="91"/>
      <c r="HQ98" s="91"/>
      <c r="HR98" s="91"/>
      <c r="HS98" s="91"/>
      <c r="HT98" s="91"/>
      <c r="HU98" s="91"/>
      <c r="HV98" s="91"/>
      <c r="HW98" s="91"/>
      <c r="HX98" s="91"/>
      <c r="HY98" s="91"/>
      <c r="HZ98" s="91"/>
      <c r="IA98" s="91"/>
      <c r="IB98" s="91"/>
      <c r="IC98" s="91"/>
      <c r="ID98" s="91"/>
      <c r="IE98" s="91"/>
      <c r="IF98" s="91"/>
      <c r="IG98" s="91"/>
      <c r="IH98" s="91"/>
      <c r="II98" s="91"/>
      <c r="IJ98" s="91"/>
      <c r="IK98" s="91"/>
      <c r="IL98" s="91"/>
      <c r="IM98" s="91"/>
      <c r="IN98" s="91"/>
      <c r="IO98" s="91"/>
      <c r="IP98" s="91"/>
      <c r="IQ98" s="91"/>
      <c r="IR98" s="91"/>
      <c r="IS98" s="91"/>
      <c r="IT98" s="91"/>
      <c r="IU98" s="91"/>
    </row>
    <row r="99" spans="1:255" ht="11.25" customHeight="1" thickBot="1">
      <c r="B99" s="123" t="s">
        <v>35</v>
      </c>
      <c r="C99" s="124"/>
      <c r="D99" s="56"/>
      <c r="E99" s="23"/>
      <c r="F99" s="23"/>
      <c r="G99" s="29"/>
    </row>
    <row r="100" spans="1:255" ht="11.25" customHeight="1">
      <c r="B100" s="49" t="s">
        <v>26</v>
      </c>
      <c r="C100" s="24" t="s">
        <v>36</v>
      </c>
      <c r="D100" s="50" t="s">
        <v>37</v>
      </c>
      <c r="E100" s="23"/>
      <c r="F100" s="23"/>
      <c r="G100" s="29"/>
    </row>
    <row r="101" spans="1:255" ht="11.25" customHeight="1">
      <c r="B101" s="51" t="s">
        <v>38</v>
      </c>
      <c r="C101" s="25">
        <f>+G34</f>
        <v>1525000</v>
      </c>
      <c r="D101" s="52">
        <f>(C101/C107)</f>
        <v>0.15289588567197615</v>
      </c>
      <c r="E101" s="23"/>
      <c r="F101" s="23"/>
      <c r="G101" s="29"/>
    </row>
    <row r="102" spans="1:255" ht="11.25" customHeight="1">
      <c r="B102" s="51" t="s">
        <v>52</v>
      </c>
      <c r="C102" s="25">
        <f>+G40</f>
        <v>90000</v>
      </c>
      <c r="D102" s="52">
        <f>(C102/C107)</f>
        <v>9.023363744575642E-3</v>
      </c>
      <c r="E102" s="23"/>
      <c r="F102" s="23"/>
      <c r="G102" s="29"/>
    </row>
    <row r="103" spans="1:255" ht="11.25" customHeight="1">
      <c r="B103" s="51" t="s">
        <v>39</v>
      </c>
      <c r="C103" s="25">
        <f>+G50</f>
        <v>320250</v>
      </c>
      <c r="D103" s="52">
        <f>(C103/C107)</f>
        <v>3.2108135991114992E-2</v>
      </c>
      <c r="E103" s="23"/>
      <c r="F103" s="23"/>
      <c r="G103" s="29"/>
    </row>
    <row r="104" spans="1:255" ht="11.25" customHeight="1">
      <c r="B104" s="51" t="s">
        <v>21</v>
      </c>
      <c r="C104" s="25">
        <f>+G71</f>
        <v>4343900</v>
      </c>
      <c r="D104" s="52">
        <f>(C104/C107)</f>
        <v>0.43551766411180148</v>
      </c>
      <c r="E104" s="23"/>
      <c r="F104" s="23"/>
      <c r="G104" s="29"/>
    </row>
    <row r="105" spans="1:255" ht="11.25" customHeight="1">
      <c r="B105" s="51" t="s">
        <v>40</v>
      </c>
      <c r="C105" s="26">
        <f>+G78</f>
        <v>3220000</v>
      </c>
      <c r="D105" s="52">
        <f>(C105/C107)</f>
        <v>0.32283590286148411</v>
      </c>
      <c r="E105" s="28"/>
      <c r="F105" s="28"/>
      <c r="G105" s="29"/>
    </row>
    <row r="106" spans="1:255" ht="11.25" customHeight="1">
      <c r="B106" s="51" t="s">
        <v>41</v>
      </c>
      <c r="C106" s="26">
        <f>+G81</f>
        <v>474957.5</v>
      </c>
      <c r="D106" s="52">
        <f>(C106/C107)</f>
        <v>4.7619047619047616E-2</v>
      </c>
      <c r="E106" s="28"/>
      <c r="F106" s="28"/>
      <c r="G106" s="29"/>
    </row>
    <row r="107" spans="1:255" ht="11.25" customHeight="1" thickBot="1">
      <c r="B107" s="53" t="s">
        <v>42</v>
      </c>
      <c r="C107" s="54">
        <f>SUM(C101:C106)</f>
        <v>9974107.5</v>
      </c>
      <c r="D107" s="55">
        <f>SUM(D101:D106)</f>
        <v>1</v>
      </c>
      <c r="E107" s="28"/>
      <c r="F107" s="28"/>
      <c r="G107" s="29"/>
    </row>
    <row r="108" spans="1:255" ht="11.25" customHeight="1">
      <c r="B108" s="47"/>
      <c r="C108" s="34"/>
      <c r="D108" s="34"/>
      <c r="E108" s="34"/>
      <c r="F108" s="34"/>
      <c r="G108" s="29"/>
    </row>
    <row r="109" spans="1:255" ht="11.25" customHeight="1">
      <c r="B109" s="48"/>
      <c r="C109" s="34"/>
      <c r="D109" s="34"/>
      <c r="E109" s="34"/>
      <c r="F109" s="34"/>
      <c r="G109" s="29"/>
    </row>
    <row r="110" spans="1:255" ht="11.25" customHeight="1" thickBot="1">
      <c r="B110" s="61"/>
      <c r="C110" s="62" t="s">
        <v>133</v>
      </c>
      <c r="D110" s="63"/>
      <c r="E110" s="64"/>
      <c r="F110" s="27"/>
      <c r="G110" s="29"/>
    </row>
    <row r="111" spans="1:255" ht="11.25" customHeight="1">
      <c r="B111" s="65" t="s">
        <v>47</v>
      </c>
      <c r="C111" s="101">
        <v>2400</v>
      </c>
      <c r="D111" s="101">
        <v>2800</v>
      </c>
      <c r="E111" s="102">
        <v>3200</v>
      </c>
      <c r="F111" s="60"/>
      <c r="G111" s="30"/>
    </row>
    <row r="112" spans="1:255" ht="11.25" customHeight="1" thickBot="1">
      <c r="B112" s="53" t="s">
        <v>134</v>
      </c>
      <c r="C112" s="69">
        <f>(G82/C111)</f>
        <v>4155.8781250000002</v>
      </c>
      <c r="D112" s="69">
        <f>(G82/D111)</f>
        <v>3562.1812500000001</v>
      </c>
      <c r="E112" s="70">
        <f>(G82/E111)</f>
        <v>3116.9085937499999</v>
      </c>
      <c r="F112" s="60"/>
      <c r="G112" s="30"/>
    </row>
    <row r="113" spans="2:7" ht="11.25" customHeight="1">
      <c r="B113" s="58" t="s">
        <v>43</v>
      </c>
      <c r="C113" s="31"/>
      <c r="D113" s="31"/>
      <c r="E113" s="31"/>
      <c r="F113" s="31"/>
      <c r="G113" s="31"/>
    </row>
  </sheetData>
  <mergeCells count="8">
    <mergeCell ref="B99:C9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 ITALIANO TARDIO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2023-02-13T14:05:09Z</dcterms:modified>
</cp:coreProperties>
</file>