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ANTONIO\"/>
    </mc:Choice>
  </mc:AlternateContent>
  <bookViews>
    <workbookView xWindow="0" yWindow="0" windowWidth="28800" windowHeight="11475"/>
  </bookViews>
  <sheets>
    <sheet name="Zapallo Italiano" sheetId="1" r:id="rId1"/>
    <sheet name="Al 22.06.22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2" l="1"/>
  <c r="G64" i="2" s="1"/>
  <c r="F63" i="2"/>
  <c r="G63" i="2" s="1"/>
  <c r="F62" i="2"/>
  <c r="G62" i="2" s="1"/>
  <c r="F55" i="2"/>
  <c r="G55" i="2" s="1"/>
  <c r="G56" i="2" s="1"/>
  <c r="F57" i="2"/>
  <c r="G57" i="2" s="1"/>
  <c r="F52" i="2"/>
  <c r="G52" i="2" s="1"/>
  <c r="F51" i="2"/>
  <c r="G51" i="2" s="1"/>
  <c r="G50" i="2"/>
  <c r="D95" i="2"/>
  <c r="G48" i="2"/>
  <c r="G41" i="2"/>
  <c r="G40" i="2"/>
  <c r="G39" i="2"/>
  <c r="G38" i="2"/>
  <c r="G37" i="2"/>
  <c r="G33" i="2"/>
  <c r="G27" i="2"/>
  <c r="G26" i="2"/>
  <c r="G25" i="2"/>
  <c r="G24" i="2"/>
  <c r="G23" i="2"/>
  <c r="G22" i="2"/>
  <c r="G21" i="2"/>
  <c r="G12" i="2"/>
  <c r="G70" i="2" s="1"/>
  <c r="G43" i="2" l="1"/>
  <c r="C86" i="2" s="1"/>
  <c r="G28" i="2"/>
  <c r="C84" i="2" s="1"/>
  <c r="G65" i="2"/>
  <c r="C88" i="2" s="1"/>
  <c r="G54" i="2"/>
  <c r="G58" i="2" s="1"/>
  <c r="C87" i="2" s="1"/>
  <c r="G33" i="1"/>
  <c r="G57" i="1"/>
  <c r="G67" i="2" l="1"/>
  <c r="G68" i="2" s="1"/>
  <c r="D95" i="1"/>
  <c r="G55" i="1"/>
  <c r="G56" i="1" s="1"/>
  <c r="G69" i="2" l="1"/>
  <c r="G71" i="2" s="1"/>
  <c r="C89" i="2"/>
  <c r="G64" i="1"/>
  <c r="G63" i="1"/>
  <c r="C90" i="2" l="1"/>
  <c r="G51" i="1"/>
  <c r="G52" i="1"/>
  <c r="G50" i="1"/>
  <c r="E96" i="2" l="1"/>
  <c r="D96" i="2"/>
  <c r="C96" i="2"/>
  <c r="D88" i="2"/>
  <c r="D86" i="2"/>
  <c r="D84" i="2"/>
  <c r="D87" i="2"/>
  <c r="D89" i="2"/>
  <c r="G54" i="1"/>
  <c r="G26" i="1"/>
  <c r="D90" i="2" l="1"/>
  <c r="G27" i="1"/>
  <c r="G22" i="1"/>
  <c r="G23" i="1"/>
  <c r="G24" i="1"/>
  <c r="G25" i="1"/>
  <c r="G21" i="1"/>
  <c r="G28" i="1" l="1"/>
  <c r="C84" i="1" s="1"/>
  <c r="G62" i="1"/>
  <c r="G65" i="1" s="1"/>
  <c r="C88" i="1" s="1"/>
  <c r="G48" i="1"/>
  <c r="G58" i="1" s="1"/>
  <c r="C87" i="1" s="1"/>
  <c r="G41" i="1"/>
  <c r="G40" i="1"/>
  <c r="G39" i="1"/>
  <c r="G38" i="1"/>
  <c r="G37" i="1"/>
  <c r="G12" i="1"/>
  <c r="G70" i="1" s="1"/>
  <c r="G43" i="1" l="1"/>
  <c r="C86" i="1" s="1"/>
  <c r="G67" i="1" l="1"/>
  <c r="G68" i="1" s="1"/>
  <c r="G69" i="1" l="1"/>
  <c r="G71" i="1" s="1"/>
  <c r="C89" i="1"/>
  <c r="C90" i="1" l="1"/>
  <c r="E96" i="1" l="1"/>
  <c r="D96" i="1"/>
  <c r="C96" i="1"/>
  <c r="D87" i="1"/>
  <c r="D84" i="1"/>
  <c r="D86" i="1"/>
  <c r="D88" i="1"/>
  <c r="D89" i="1"/>
  <c r="D90" i="1" l="1"/>
</calcChain>
</file>

<file path=xl/sharedStrings.xml><?xml version="1.0" encoding="utf-8"?>
<sst xmlns="http://schemas.openxmlformats.org/spreadsheetml/2006/main" count="344" uniqueCount="124">
  <si>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</si>
  <si>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</si>
  <si>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</si>
  <si>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</si>
  <si>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</si>
  <si>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</si>
  <si>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</si>
  <si>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</si>
  <si>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</si>
  <si>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</si>
  <si>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</si>
  <si>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</si>
  <si>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</si>
  <si>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</si>
  <si>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</si>
  <si>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</si>
  <si>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</si>
  <si>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</si>
  <si>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</si>
  <si>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</si>
  <si>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</si>
  <si>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</si>
  <si>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</si>
  <si>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</si>
  <si>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</si>
  <si>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</si>
  <si>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</si>
  <si>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</si>
  <si>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</si>
  <si>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</si>
  <si>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</si>
  <si>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</si>
  <si>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</si>
  <si>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</si>
  <si>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</si>
  <si>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</si>
  <si>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</si>
  <si>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</si>
  <si>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</si>
  <si>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</si>
  <si>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</si>
  <si>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</si>
  <si>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</si>
  <si>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</si>
  <si>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</si>
  <si>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</si>
  <si>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</si>
  <si>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</si>
  <si>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</si>
  <si>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</si>
  <si>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</si>
  <si>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</si>
  <si>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</si>
  <si>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</si>
  <si>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</si>
  <si>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</si>
  <si>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</si>
  <si>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</si>
  <si>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</si>
  <si>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</si>
  <si>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</si>
  <si>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</si>
  <si>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</si>
  <si>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</si>
  <si>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</si>
  <si>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</si>
  <si>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Zapallo Italiano</t>
  </si>
  <si>
    <t>Trasplante</t>
  </si>
  <si>
    <t>Riegos</t>
  </si>
  <si>
    <t>Aplicación fertilizantes</t>
  </si>
  <si>
    <t>Envolver guías</t>
  </si>
  <si>
    <t>Noviembre-diciembre</t>
  </si>
  <si>
    <t xml:space="preserve"> </t>
  </si>
  <si>
    <t>Noviembre</t>
  </si>
  <si>
    <t>Noviembre/ Marzo</t>
  </si>
  <si>
    <t>Nov./Marzo</t>
  </si>
  <si>
    <t>Chacabuco</t>
  </si>
  <si>
    <t>Enero/Marzo</t>
  </si>
  <si>
    <t xml:space="preserve">Aradura </t>
  </si>
  <si>
    <t>Rastraje</t>
  </si>
  <si>
    <t>Acarreo de insumos</t>
  </si>
  <si>
    <t>Mesas/Platabandas</t>
  </si>
  <si>
    <t>Nov/Febrero</t>
  </si>
  <si>
    <t>Nov. / Feb.</t>
  </si>
  <si>
    <t>Nov.Dic.</t>
  </si>
  <si>
    <t>Plantula ( Plantin)</t>
  </si>
  <si>
    <t>RO</t>
  </si>
  <si>
    <t>Aplicación de Fertilizacion /Agroquimicos</t>
  </si>
  <si>
    <t>Valparaiso</t>
  </si>
  <si>
    <t>San Antonio</t>
  </si>
  <si>
    <t>Consumo Fresco</t>
  </si>
  <si>
    <t>Aplicación de Agroquímicos</t>
  </si>
  <si>
    <t>UN</t>
  </si>
  <si>
    <t xml:space="preserve">  Salitre de Potasio</t>
  </si>
  <si>
    <t xml:space="preserve">  Urea</t>
  </si>
  <si>
    <t>Noviembre-Febrero</t>
  </si>
  <si>
    <t>Energia o Combustible</t>
  </si>
  <si>
    <t>Temporada</t>
  </si>
  <si>
    <t>Cajas</t>
  </si>
  <si>
    <t>Cajas Platanera (Envase)</t>
  </si>
  <si>
    <t>Enero/ Marzo</t>
  </si>
  <si>
    <t>Bulldok</t>
  </si>
  <si>
    <t>FUNGICIDAS</t>
  </si>
  <si>
    <t>Rendimiento (Cajas/Ha)</t>
  </si>
  <si>
    <t>($/Caja)</t>
  </si>
  <si>
    <t>Tirado de cintas riego</t>
  </si>
  <si>
    <t xml:space="preserve"> colocados en bodega del proveedor de insumos</t>
  </si>
  <si>
    <t xml:space="preserve">  a precios lugar de venta en Santiago </t>
  </si>
  <si>
    <t>Nov/Dic</t>
  </si>
  <si>
    <t>Azufre Ventilado</t>
  </si>
  <si>
    <t>RENDIMIENTO (Cajas /Há.)   50 Unidades/Caja</t>
  </si>
  <si>
    <t xml:space="preserve">PRECIO ESPERADO  Cajas/Ha   </t>
  </si>
  <si>
    <t>Costo  unitario  (Caja con 50 Unidades)</t>
  </si>
  <si>
    <t xml:space="preserve">ESCENARIOS COSTO UNITARIO  </t>
  </si>
  <si>
    <t>ITEMS</t>
  </si>
  <si>
    <t>PESIMISTA</t>
  </si>
  <si>
    <t>NORMAL</t>
  </si>
  <si>
    <t>OPTIMISTA</t>
  </si>
  <si>
    <t>Cosecha (2) +  embalaje cajas 50 UN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</si>
  <si>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</si>
  <si>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</si>
  <si>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  Mezcla hortalicera (20-00-25)</t>
  </si>
  <si>
    <t xml:space="preserve">N° Jor. </t>
  </si>
  <si>
    <t>Cintas de Riego  (goteros a 15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</si>
</sst>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  <numFmt numFmtId="168" formatCode="General_)"/>
    <numFmt numFmtId="169" formatCode="#,##0.00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MS Sans Serif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medium">
        <color indexed="64"/>
      </left>
      <right style="medium">
        <color indexed="64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4" fillId="0" borderId="19"/>
    <xf numFmtId="168" fontId="5" fillId="0" borderId="19"/>
    <xf numFmtId="164" fontId="6" fillId="0" borderId="0" applyFont="0" applyFill="0" applyBorder="0" applyAlignment="0" applyProtection="0"/>
  </cellStyleXfs>
  <cellXfs count="279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wrapText="1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/>
    <xf numFmtId="0" fontId="2" fillId="3" borderId="4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1" fillId="2" borderId="64" xfId="0" applyFont="1" applyFill="1" applyBorder="1" applyAlignment="1"/>
    <xf numFmtId="3" fontId="1" fillId="2" borderId="73" xfId="0" applyNumberFormat="1" applyFont="1" applyFill="1" applyBorder="1" applyAlignment="1">
      <alignment horizontal="right" wrapText="1"/>
    </xf>
    <xf numFmtId="49" fontId="1" fillId="2" borderId="78" xfId="0" applyNumberFormat="1" applyFont="1" applyFill="1" applyBorder="1" applyAlignment="1"/>
    <xf numFmtId="0" fontId="2" fillId="3" borderId="81" xfId="0" applyFont="1" applyFill="1" applyBorder="1" applyAlignment="1">
      <alignment horizontal="center" vertical="center"/>
    </xf>
    <xf numFmtId="0" fontId="2" fillId="3" borderId="83" xfId="0" applyFont="1" applyFill="1" applyBorder="1" applyAlignment="1">
      <alignment horizontal="center" vertical="center"/>
    </xf>
    <xf numFmtId="49" fontId="1" fillId="2" borderId="78" xfId="0" applyNumberFormat="1" applyFont="1" applyFill="1" applyBorder="1" applyAlignment="1">
      <alignment horizontal="center" wrapText="1"/>
    </xf>
    <xf numFmtId="164" fontId="1" fillId="2" borderId="6" xfId="3" applyFont="1" applyFill="1" applyBorder="1" applyAlignment="1"/>
    <xf numFmtId="49" fontId="2" fillId="3" borderId="45" xfId="0" applyNumberFormat="1" applyFont="1" applyFill="1" applyBorder="1" applyAlignment="1">
      <alignment vertical="center"/>
    </xf>
    <xf numFmtId="3" fontId="1" fillId="2" borderId="96" xfId="0" applyNumberFormat="1" applyFont="1" applyFill="1" applyBorder="1" applyAlignment="1">
      <alignment horizontal="right" wrapText="1"/>
    </xf>
    <xf numFmtId="3" fontId="1" fillId="2" borderId="44" xfId="0" applyNumberFormat="1" applyFont="1" applyFill="1" applyBorder="1" applyAlignment="1">
      <alignment horizontal="right" wrapText="1"/>
    </xf>
    <xf numFmtId="0" fontId="1" fillId="2" borderId="55" xfId="0" applyNumberFormat="1" applyFont="1" applyFill="1" applyBorder="1" applyAlignment="1">
      <alignment horizontal="center" wrapText="1"/>
    </xf>
    <xf numFmtId="0" fontId="1" fillId="2" borderId="56" xfId="0" applyNumberFormat="1" applyFont="1" applyFill="1" applyBorder="1" applyAlignment="1">
      <alignment horizontal="center" wrapText="1"/>
    </xf>
    <xf numFmtId="49" fontId="1" fillId="2" borderId="93" xfId="0" applyNumberFormat="1" applyFont="1" applyFill="1" applyBorder="1" applyAlignment="1">
      <alignment horizontal="center" wrapText="1"/>
    </xf>
    <xf numFmtId="49" fontId="1" fillId="2" borderId="86" xfId="0" applyNumberFormat="1" applyFont="1" applyFill="1" applyBorder="1" applyAlignment="1">
      <alignment horizontal="center" wrapText="1"/>
    </xf>
    <xf numFmtId="164" fontId="1" fillId="2" borderId="67" xfId="3" applyFont="1" applyFill="1" applyBorder="1" applyAlignment="1"/>
    <xf numFmtId="164" fontId="1" fillId="2" borderId="43" xfId="3" applyFont="1" applyFill="1" applyBorder="1" applyAlignment="1"/>
    <xf numFmtId="49" fontId="1" fillId="2" borderId="97" xfId="0" applyNumberFormat="1" applyFont="1" applyFill="1" applyBorder="1" applyAlignment="1">
      <alignment wrapText="1"/>
    </xf>
    <xf numFmtId="49" fontId="1" fillId="2" borderId="97" xfId="0" applyNumberFormat="1" applyFont="1" applyFill="1" applyBorder="1" applyAlignment="1">
      <alignment horizontal="center"/>
    </xf>
    <xf numFmtId="3" fontId="1" fillId="2" borderId="98" xfId="0" applyNumberFormat="1" applyFont="1" applyFill="1" applyBorder="1" applyAlignment="1"/>
    <xf numFmtId="49" fontId="1" fillId="2" borderId="80" xfId="0" applyNumberFormat="1" applyFont="1" applyFill="1" applyBorder="1" applyAlignment="1">
      <alignment horizontal="center" wrapText="1"/>
    </xf>
    <xf numFmtId="49" fontId="3" fillId="9" borderId="43" xfId="0" applyNumberFormat="1" applyFont="1" applyFill="1" applyBorder="1" applyAlignment="1"/>
    <xf numFmtId="3" fontId="1" fillId="10" borderId="43" xfId="0" applyNumberFormat="1" applyFont="1" applyFill="1" applyBorder="1" applyAlignment="1"/>
    <xf numFmtId="0" fontId="2" fillId="3" borderId="104" xfId="0" applyFont="1" applyFill="1" applyBorder="1" applyAlignment="1">
      <alignment vertical="center"/>
    </xf>
    <xf numFmtId="3" fontId="1" fillId="2" borderId="97" xfId="0" applyNumberFormat="1" applyFont="1" applyFill="1" applyBorder="1" applyAlignment="1">
      <alignment horizontal="right" wrapText="1"/>
    </xf>
    <xf numFmtId="0" fontId="2" fillId="3" borderId="106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8" xfId="0" applyNumberFormat="1" applyFont="1" applyFill="1" applyBorder="1" applyAlignment="1">
      <alignment horizontal="center"/>
    </xf>
    <xf numFmtId="3" fontId="3" fillId="2" borderId="9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49" fontId="3" fillId="9" borderId="45" xfId="0" applyNumberFormat="1" applyFont="1" applyFill="1" applyBorder="1" applyAlignment="1"/>
    <xf numFmtId="0" fontId="1" fillId="9" borderId="45" xfId="0" applyFont="1" applyFill="1" applyBorder="1" applyAlignment="1">
      <alignment horizontal="center"/>
    </xf>
    <xf numFmtId="0" fontId="1" fillId="9" borderId="42" xfId="0" applyFont="1" applyFill="1" applyBorder="1" applyAlignment="1"/>
    <xf numFmtId="0" fontId="1" fillId="9" borderId="81" xfId="0" applyFont="1" applyFill="1" applyBorder="1" applyAlignment="1">
      <alignment horizontal="center"/>
    </xf>
    <xf numFmtId="3" fontId="1" fillId="9" borderId="68" xfId="0" applyNumberFormat="1" applyFont="1" applyFill="1" applyBorder="1" applyAlignment="1">
      <alignment horizontal="center"/>
    </xf>
    <xf numFmtId="49" fontId="3" fillId="9" borderId="6" xfId="0" applyNumberFormat="1" applyFont="1" applyFill="1" applyBorder="1" applyAlignment="1"/>
    <xf numFmtId="0" fontId="1" fillId="9" borderId="6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0" fontId="1" fillId="9" borderId="78" xfId="0" applyFont="1" applyFill="1" applyBorder="1" applyAlignment="1">
      <alignment horizontal="center"/>
    </xf>
    <xf numFmtId="3" fontId="1" fillId="9" borderId="64" xfId="0" applyNumberFormat="1" applyFont="1" applyFill="1" applyBorder="1" applyAlignment="1">
      <alignment horizontal="center"/>
    </xf>
    <xf numFmtId="3" fontId="3" fillId="9" borderId="6" xfId="0" applyNumberFormat="1" applyFont="1" applyFill="1" applyBorder="1" applyAlignment="1"/>
    <xf numFmtId="0" fontId="1" fillId="9" borderId="43" xfId="0" applyFont="1" applyFill="1" applyBorder="1" applyAlignment="1">
      <alignment horizontal="center"/>
    </xf>
    <xf numFmtId="0" fontId="1" fillId="9" borderId="49" xfId="0" applyFont="1" applyFill="1" applyBorder="1" applyAlignment="1">
      <alignment horizontal="center"/>
    </xf>
    <xf numFmtId="0" fontId="1" fillId="9" borderId="80" xfId="0" applyFont="1" applyFill="1" applyBorder="1" applyAlignment="1">
      <alignment horizontal="center"/>
    </xf>
    <xf numFmtId="3" fontId="1" fillId="9" borderId="67" xfId="0" applyNumberFormat="1" applyFont="1" applyFill="1" applyBorder="1" applyAlignment="1">
      <alignment horizontal="center"/>
    </xf>
    <xf numFmtId="3" fontId="8" fillId="9" borderId="103" xfId="0" applyNumberFormat="1" applyFont="1" applyFill="1" applyBorder="1" applyAlignment="1">
      <alignment vertical="center"/>
    </xf>
    <xf numFmtId="164" fontId="7" fillId="9" borderId="44" xfId="3" applyFont="1" applyFill="1" applyBorder="1" applyAlignment="1"/>
    <xf numFmtId="3" fontId="7" fillId="9" borderId="44" xfId="2" applyNumberFormat="1" applyFont="1" applyFill="1" applyBorder="1" applyAlignment="1" applyProtection="1">
      <alignment horizontal="right"/>
    </xf>
    <xf numFmtId="3" fontId="7" fillId="9" borderId="107" xfId="2" applyNumberFormat="1" applyFont="1" applyFill="1" applyBorder="1" applyAlignment="1" applyProtection="1">
      <alignment horizontal="right"/>
    </xf>
    <xf numFmtId="0" fontId="1" fillId="0" borderId="0" xfId="0" applyNumberFormat="1" applyFont="1" applyAlignment="1"/>
    <xf numFmtId="0" fontId="7" fillId="9" borderId="44" xfId="1" applyFont="1" applyFill="1" applyBorder="1" applyAlignment="1" applyProtection="1">
      <alignment horizontal="center"/>
    </xf>
    <xf numFmtId="0" fontId="7" fillId="9" borderId="44" xfId="1" applyFont="1" applyFill="1" applyBorder="1" applyAlignment="1" applyProtection="1"/>
    <xf numFmtId="0" fontId="7" fillId="9" borderId="44" xfId="2" applyNumberFormat="1" applyFont="1" applyFill="1" applyBorder="1" applyAlignment="1" applyProtection="1"/>
    <xf numFmtId="0" fontId="7" fillId="9" borderId="44" xfId="2" applyNumberFormat="1" applyFont="1" applyFill="1" applyBorder="1" applyAlignment="1" applyProtection="1">
      <alignment horizontal="center"/>
    </xf>
    <xf numFmtId="0" fontId="7" fillId="9" borderId="44" xfId="1" applyFont="1" applyFill="1" applyBorder="1" applyAlignment="1">
      <alignment horizontal="center"/>
    </xf>
    <xf numFmtId="164" fontId="7" fillId="9" borderId="44" xfId="3" applyFont="1" applyFill="1" applyBorder="1" applyAlignment="1" applyProtection="1">
      <alignment horizontal="right"/>
    </xf>
    <xf numFmtId="0" fontId="7" fillId="9" borderId="19" xfId="1" applyFont="1" applyFill="1" applyBorder="1" applyAlignment="1" applyProtection="1">
      <alignment horizontal="right"/>
    </xf>
    <xf numFmtId="3" fontId="7" fillId="9" borderId="19" xfId="1" applyNumberFormat="1" applyFont="1" applyFill="1" applyBorder="1" applyAlignment="1" applyProtection="1">
      <alignment horizontal="right"/>
    </xf>
    <xf numFmtId="0" fontId="7" fillId="9" borderId="44" xfId="1" applyFont="1" applyFill="1" applyBorder="1" applyAlignment="1" applyProtection="1">
      <alignment horizontal="left"/>
    </xf>
    <xf numFmtId="164" fontId="7" fillId="9" borderId="102" xfId="3" applyFont="1" applyFill="1" applyBorder="1" applyAlignment="1" applyProtection="1">
      <alignment horizontal="right"/>
    </xf>
    <xf numFmtId="0" fontId="1" fillId="0" borderId="44" xfId="0" applyNumberFormat="1" applyFont="1" applyBorder="1" applyAlignment="1"/>
    <xf numFmtId="0" fontId="1" fillId="0" borderId="44" xfId="0" applyNumberFormat="1" applyFont="1" applyBorder="1" applyAlignment="1">
      <alignment horizontal="center"/>
    </xf>
    <xf numFmtId="164" fontId="1" fillId="0" borderId="44" xfId="3" applyFont="1" applyBorder="1" applyAlignment="1"/>
    <xf numFmtId="164" fontId="1" fillId="0" borderId="107" xfId="3" applyFont="1" applyBorder="1" applyAlignment="1"/>
    <xf numFmtId="0" fontId="2" fillId="2" borderId="19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21" xfId="0" applyFont="1" applyFill="1" applyBorder="1" applyAlignment="1"/>
    <xf numFmtId="0" fontId="1" fillId="2" borderId="75" xfId="0" applyFont="1" applyFill="1" applyBorder="1" applyAlignment="1"/>
    <xf numFmtId="0" fontId="1" fillId="2" borderId="62" xfId="0" applyFont="1" applyFill="1" applyBorder="1" applyAlignment="1"/>
    <xf numFmtId="0" fontId="1" fillId="0" borderId="0" xfId="0" applyFont="1" applyAlignment="1"/>
    <xf numFmtId="0" fontId="1" fillId="2" borderId="76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77" xfId="0" applyFont="1" applyFill="1" applyBorder="1" applyAlignment="1"/>
    <xf numFmtId="0" fontId="1" fillId="2" borderId="63" xfId="0" applyFont="1" applyFill="1" applyBorder="1" applyAlignment="1"/>
    <xf numFmtId="0" fontId="1" fillId="2" borderId="4" xfId="0" applyFont="1" applyFill="1" applyBorder="1" applyAlignment="1"/>
    <xf numFmtId="49" fontId="10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1" fillId="2" borderId="46" xfId="0" applyFont="1" applyFill="1" applyBorder="1" applyAlignment="1"/>
    <xf numFmtId="3" fontId="3" fillId="2" borderId="6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47" xfId="0" applyFont="1" applyFill="1" applyBorder="1" applyAlignment="1"/>
    <xf numFmtId="0" fontId="1" fillId="2" borderId="78" xfId="0" applyFont="1" applyFill="1" applyBorder="1" applyAlignment="1"/>
    <xf numFmtId="0" fontId="1" fillId="2" borderId="65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48" xfId="0" applyFont="1" applyFill="1" applyBorder="1" applyAlignment="1">
      <alignment horizontal="left"/>
    </xf>
    <xf numFmtId="0" fontId="1" fillId="2" borderId="79" xfId="0" applyFont="1" applyFill="1" applyBorder="1" applyAlignment="1">
      <alignment horizontal="left"/>
    </xf>
    <xf numFmtId="0" fontId="1" fillId="2" borderId="66" xfId="0" applyFont="1" applyFill="1" applyBorder="1" applyAlignment="1"/>
    <xf numFmtId="0" fontId="1" fillId="2" borderId="11" xfId="0" applyFont="1" applyFill="1" applyBorder="1" applyAlignment="1"/>
    <xf numFmtId="49" fontId="10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77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43" xfId="0" applyNumberFormat="1" applyFont="1" applyFill="1" applyBorder="1" applyAlignment="1">
      <alignment horizontal="center" vertical="center" wrapText="1"/>
    </xf>
    <xf numFmtId="49" fontId="10" fillId="3" borderId="49" xfId="0" applyNumberFormat="1" applyFont="1" applyFill="1" applyBorder="1" applyAlignment="1">
      <alignment horizontal="center" vertical="center" wrapText="1"/>
    </xf>
    <xf numFmtId="49" fontId="10" fillId="3" borderId="80" xfId="0" applyNumberFormat="1" applyFont="1" applyFill="1" applyBorder="1" applyAlignment="1">
      <alignment horizontal="center" vertical="center" wrapText="1"/>
    </xf>
    <xf numFmtId="49" fontId="10" fillId="3" borderId="67" xfId="0" applyNumberFormat="1" applyFont="1" applyFill="1" applyBorder="1" applyAlignment="1">
      <alignment horizontal="center" vertical="center" wrapText="1"/>
    </xf>
    <xf numFmtId="167" fontId="7" fillId="9" borderId="44" xfId="1" applyNumberFormat="1" applyFont="1" applyFill="1" applyBorder="1" applyAlignment="1" applyProtection="1">
      <alignment horizontal="right"/>
    </xf>
    <xf numFmtId="167" fontId="7" fillId="9" borderId="50" xfId="1" applyNumberFormat="1" applyFont="1" applyFill="1" applyBorder="1" applyAlignment="1" applyProtection="1">
      <alignment horizontal="right"/>
    </xf>
    <xf numFmtId="0" fontId="7" fillId="9" borderId="44" xfId="1" applyFont="1" applyFill="1" applyBorder="1" applyAlignment="1"/>
    <xf numFmtId="0" fontId="1" fillId="2" borderId="48" xfId="0" applyFont="1" applyFill="1" applyBorder="1" applyAlignment="1"/>
    <xf numFmtId="0" fontId="1" fillId="2" borderId="79" xfId="0" applyFont="1" applyFill="1" applyBorder="1" applyAlignment="1"/>
    <xf numFmtId="3" fontId="1" fillId="2" borderId="66" xfId="0" applyNumberFormat="1" applyFont="1" applyFill="1" applyBorder="1" applyAlignment="1"/>
    <xf numFmtId="3" fontId="1" fillId="2" borderId="105" xfId="0" applyNumberFormat="1" applyFont="1" applyFill="1" applyBorder="1" applyAlignment="1"/>
    <xf numFmtId="49" fontId="10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 wrapText="1"/>
    </xf>
    <xf numFmtId="49" fontId="10" fillId="3" borderId="52" xfId="0" applyNumberFormat="1" applyFont="1" applyFill="1" applyBorder="1" applyAlignment="1">
      <alignment horizontal="center" vertical="center" wrapText="1"/>
    </xf>
    <xf numFmtId="49" fontId="10" fillId="3" borderId="83" xfId="0" applyNumberFormat="1" applyFont="1" applyFill="1" applyBorder="1" applyAlignment="1">
      <alignment horizontal="center" vertical="center"/>
    </xf>
    <xf numFmtId="49" fontId="10" fillId="3" borderId="70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vertical="center"/>
    </xf>
    <xf numFmtId="3" fontId="1" fillId="2" borderId="94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2" borderId="53" xfId="0" applyFont="1" applyFill="1" applyBorder="1" applyAlignment="1"/>
    <xf numFmtId="0" fontId="1" fillId="2" borderId="84" xfId="0" applyFont="1" applyFill="1" applyBorder="1" applyAlignment="1"/>
    <xf numFmtId="3" fontId="1" fillId="2" borderId="71" xfId="0" applyNumberFormat="1" applyFont="1" applyFill="1" applyBorder="1" applyAlignment="1"/>
    <xf numFmtId="49" fontId="10" fillId="3" borderId="94" xfId="0" applyNumberFormat="1" applyFont="1" applyFill="1" applyBorder="1" applyAlignment="1">
      <alignment horizontal="center" vertical="center"/>
    </xf>
    <xf numFmtId="49" fontId="10" fillId="3" borderId="95" xfId="0" applyNumberFormat="1" applyFont="1" applyFill="1" applyBorder="1" applyAlignment="1">
      <alignment horizontal="center" vertical="center"/>
    </xf>
    <xf numFmtId="49" fontId="10" fillId="3" borderId="85" xfId="0" applyNumberFormat="1" applyFont="1" applyFill="1" applyBorder="1" applyAlignment="1">
      <alignment horizontal="center" vertical="center"/>
    </xf>
    <xf numFmtId="49" fontId="10" fillId="3" borderId="72" xfId="0" applyNumberFormat="1" applyFont="1" applyFill="1" applyBorder="1" applyAlignment="1">
      <alignment horizontal="center" vertical="center" wrapText="1"/>
    </xf>
    <xf numFmtId="49" fontId="10" fillId="3" borderId="12" xfId="0" applyNumberFormat="1" applyFont="1" applyFill="1" applyBorder="1" applyAlignment="1">
      <alignment horizontal="center" vertical="center" wrapText="1"/>
    </xf>
    <xf numFmtId="49" fontId="10" fillId="3" borderId="54" xfId="0" applyNumberFormat="1" applyFont="1" applyFill="1" applyBorder="1" applyAlignment="1">
      <alignment horizontal="center" vertical="center" wrapText="1"/>
    </xf>
    <xf numFmtId="49" fontId="10" fillId="3" borderId="85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/>
    <xf numFmtId="49" fontId="2" fillId="3" borderId="99" xfId="0" applyNumberFormat="1" applyFont="1" applyFill="1" applyBorder="1" applyAlignment="1">
      <alignment vertical="center"/>
    </xf>
    <xf numFmtId="0" fontId="2" fillId="3" borderId="99" xfId="0" applyFont="1" applyFill="1" applyBorder="1" applyAlignment="1">
      <alignment horizontal="center" vertical="center"/>
    </xf>
    <xf numFmtId="0" fontId="2" fillId="3" borderId="100" xfId="0" applyFont="1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/>
    </xf>
    <xf numFmtId="0" fontId="2" fillId="3" borderId="108" xfId="0" applyFont="1" applyFill="1" applyBorder="1" applyAlignment="1">
      <alignment vertical="center"/>
    </xf>
    <xf numFmtId="0" fontId="1" fillId="2" borderId="84" xfId="0" applyFont="1" applyFill="1" applyBorder="1" applyAlignment="1">
      <alignment horizontal="center"/>
    </xf>
    <xf numFmtId="49" fontId="10" fillId="3" borderId="94" xfId="0" applyNumberFormat="1" applyFont="1" applyFill="1" applyBorder="1" applyAlignment="1">
      <alignment horizontal="center" vertical="center" wrapText="1"/>
    </xf>
    <xf numFmtId="49" fontId="10" fillId="3" borderId="95" xfId="0" applyNumberFormat="1" applyFont="1" applyFill="1" applyBorder="1" applyAlignment="1">
      <alignment horizontal="center" vertical="center" wrapText="1"/>
    </xf>
    <xf numFmtId="49" fontId="10" fillId="3" borderId="1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/>
    <xf numFmtId="0" fontId="1" fillId="2" borderId="57" xfId="0" applyFont="1" applyFill="1" applyBorder="1" applyAlignment="1"/>
    <xf numFmtId="0" fontId="1" fillId="2" borderId="87" xfId="0" applyFont="1" applyFill="1" applyBorder="1" applyAlignment="1"/>
    <xf numFmtId="3" fontId="1" fillId="2" borderId="74" xfId="0" applyNumberFormat="1" applyFont="1" applyFill="1" applyBorder="1" applyAlignment="1"/>
    <xf numFmtId="3" fontId="1" fillId="2" borderId="109" xfId="0" applyNumberFormat="1" applyFont="1" applyFill="1" applyBorder="1" applyAlignment="1"/>
    <xf numFmtId="49" fontId="10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0" fontId="10" fillId="5" borderId="58" xfId="0" applyFont="1" applyFill="1" applyBorder="1" applyAlignment="1">
      <alignment vertical="center"/>
    </xf>
    <xf numFmtId="0" fontId="10" fillId="5" borderId="88" xfId="0" applyFont="1" applyFill="1" applyBorder="1" applyAlignment="1">
      <alignment vertical="center"/>
    </xf>
    <xf numFmtId="0" fontId="10" fillId="5" borderId="111" xfId="0" applyFont="1" applyFill="1" applyBorder="1" applyAlignment="1">
      <alignment vertical="center"/>
    </xf>
    <xf numFmtId="165" fontId="10" fillId="5" borderId="112" xfId="0" applyNumberFormat="1" applyFont="1" applyFill="1" applyBorder="1" applyAlignment="1">
      <alignment vertical="center"/>
    </xf>
    <xf numFmtId="49" fontId="10" fillId="3" borderId="25" xfId="0" applyNumberFormat="1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52" xfId="0" applyFont="1" applyFill="1" applyBorder="1" applyAlignment="1">
      <alignment vertical="center"/>
    </xf>
    <xf numFmtId="0" fontId="10" fillId="3" borderId="83" xfId="0" applyFont="1" applyFill="1" applyBorder="1" applyAlignment="1">
      <alignment vertical="center"/>
    </xf>
    <xf numFmtId="0" fontId="10" fillId="3" borderId="104" xfId="0" applyFont="1" applyFill="1" applyBorder="1" applyAlignment="1">
      <alignment vertical="center"/>
    </xf>
    <xf numFmtId="165" fontId="10" fillId="3" borderId="83" xfId="0" applyNumberFormat="1" applyFont="1" applyFill="1" applyBorder="1" applyAlignment="1">
      <alignment vertical="center"/>
    </xf>
    <xf numFmtId="49" fontId="10" fillId="5" borderId="25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10" fillId="5" borderId="52" xfId="0" applyFont="1" applyFill="1" applyBorder="1" applyAlignment="1">
      <alignment vertical="center"/>
    </xf>
    <xf numFmtId="0" fontId="10" fillId="5" borderId="83" xfId="0" applyFont="1" applyFill="1" applyBorder="1" applyAlignment="1">
      <alignment vertical="center"/>
    </xf>
    <xf numFmtId="0" fontId="10" fillId="5" borderId="104" xfId="0" applyFont="1" applyFill="1" applyBorder="1" applyAlignment="1">
      <alignment vertical="center"/>
    </xf>
    <xf numFmtId="165" fontId="10" fillId="5" borderId="83" xfId="0" applyNumberFormat="1" applyFont="1" applyFill="1" applyBorder="1" applyAlignment="1">
      <alignment vertical="center"/>
    </xf>
    <xf numFmtId="165" fontId="10" fillId="3" borderId="113" xfId="0" applyNumberFormat="1" applyFont="1" applyFill="1" applyBorder="1" applyAlignment="1">
      <alignment vertical="center"/>
    </xf>
    <xf numFmtId="49" fontId="10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10" fillId="5" borderId="59" xfId="0" applyFont="1" applyFill="1" applyBorder="1" applyAlignment="1">
      <alignment vertical="center"/>
    </xf>
    <xf numFmtId="0" fontId="10" fillId="5" borderId="89" xfId="0" applyFont="1" applyFill="1" applyBorder="1" applyAlignment="1">
      <alignment vertical="center"/>
    </xf>
    <xf numFmtId="0" fontId="10" fillId="5" borderId="110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90" xfId="0" applyFont="1" applyFill="1" applyBorder="1" applyAlignment="1">
      <alignment vertical="center"/>
    </xf>
    <xf numFmtId="165" fontId="10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91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90" xfId="0" applyFont="1" applyFill="1" applyBorder="1" applyAlignment="1"/>
    <xf numFmtId="0" fontId="1" fillId="2" borderId="38" xfId="0" applyFont="1" applyFill="1" applyBorder="1" applyAlignment="1"/>
    <xf numFmtId="0" fontId="7" fillId="0" borderId="0" xfId="0" applyNumberFormat="1" applyFont="1" applyAlignment="1"/>
    <xf numFmtId="49" fontId="1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92" xfId="0" applyFont="1" applyFill="1" applyBorder="1" applyAlignment="1"/>
    <xf numFmtId="0" fontId="1" fillId="2" borderId="41" xfId="0" applyFont="1" applyFill="1" applyBorder="1" applyAlignment="1"/>
    <xf numFmtId="0" fontId="1" fillId="8" borderId="33" xfId="0" applyFont="1" applyFill="1" applyBorder="1" applyAlignment="1"/>
    <xf numFmtId="0" fontId="1" fillId="6" borderId="90" xfId="0" applyFont="1" applyFill="1" applyBorder="1" applyAlignment="1"/>
    <xf numFmtId="0" fontId="1" fillId="6" borderId="19" xfId="0" applyFont="1" applyFill="1" applyBorder="1" applyAlignment="1"/>
    <xf numFmtId="49" fontId="3" fillId="7" borderId="28" xfId="0" applyNumberFormat="1" applyFont="1" applyFill="1" applyBorder="1" applyAlignment="1">
      <alignment vertical="center"/>
    </xf>
    <xf numFmtId="49" fontId="3" fillId="7" borderId="20" xfId="0" applyNumberFormat="1" applyFont="1" applyFill="1" applyBorder="1" applyAlignment="1">
      <alignment vertical="center"/>
    </xf>
    <xf numFmtId="49" fontId="1" fillId="7" borderId="60" xfId="0" applyNumberFormat="1" applyFont="1" applyFill="1" applyBorder="1" applyAlignment="1"/>
    <xf numFmtId="49" fontId="3" fillId="2" borderId="29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55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10" fillId="6" borderId="90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30" xfId="0" applyNumberFormat="1" applyFont="1" applyFill="1" applyBorder="1" applyAlignment="1">
      <alignment vertical="center"/>
    </xf>
    <xf numFmtId="166" fontId="3" fillId="7" borderId="31" xfId="0" applyNumberFormat="1" applyFont="1" applyFill="1" applyBorder="1" applyAlignment="1">
      <alignment vertical="center"/>
    </xf>
    <xf numFmtId="9" fontId="3" fillId="7" borderId="61" xfId="0" applyNumberFormat="1" applyFont="1" applyFill="1" applyBorder="1" applyAlignment="1">
      <alignment vertical="center"/>
    </xf>
    <xf numFmtId="0" fontId="10" fillId="8" borderId="117" xfId="0" applyFont="1" applyFill="1" applyBorder="1" applyAlignment="1">
      <alignment vertical="center"/>
    </xf>
    <xf numFmtId="49" fontId="13" fillId="8" borderId="118" xfId="0" applyNumberFormat="1" applyFont="1" applyFill="1" applyBorder="1" applyAlignment="1">
      <alignment vertical="center"/>
    </xf>
    <xf numFmtId="0" fontId="10" fillId="8" borderId="118" xfId="0" applyFont="1" applyFill="1" applyBorder="1" applyAlignment="1">
      <alignment vertical="center"/>
    </xf>
    <xf numFmtId="0" fontId="10" fillId="8" borderId="103" xfId="0" applyFont="1" applyFill="1" applyBorder="1" applyAlignment="1">
      <alignment vertical="center"/>
    </xf>
    <xf numFmtId="0" fontId="1" fillId="11" borderId="92" xfId="0" applyNumberFormat="1" applyFont="1" applyFill="1" applyBorder="1" applyAlignment="1">
      <alignment horizontal="center"/>
    </xf>
    <xf numFmtId="0" fontId="3" fillId="11" borderId="19" xfId="0" applyNumberFormat="1" applyFont="1" applyFill="1" applyBorder="1" applyAlignment="1">
      <alignment horizontal="center"/>
    </xf>
    <xf numFmtId="164" fontId="3" fillId="11" borderId="42" xfId="3" applyFont="1" applyFill="1" applyBorder="1" applyAlignment="1">
      <alignment horizontal="center" vertical="center"/>
    </xf>
    <xf numFmtId="164" fontId="3" fillId="11" borderId="90" xfId="3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vertical="center"/>
    </xf>
    <xf numFmtId="165" fontId="3" fillId="2" borderId="19" xfId="0" applyNumberFormat="1" applyFont="1" applyFill="1" applyBorder="1" applyAlignment="1">
      <alignment vertical="center"/>
    </xf>
    <xf numFmtId="49" fontId="3" fillId="7" borderId="114" xfId="0" applyNumberFormat="1" applyFont="1" applyFill="1" applyBorder="1" applyAlignment="1">
      <alignment vertical="center"/>
    </xf>
    <xf numFmtId="3" fontId="3" fillId="9" borderId="103" xfId="0" applyNumberFormat="1" applyFont="1" applyFill="1" applyBorder="1" applyAlignment="1">
      <alignment horizontal="right" vertical="center"/>
    </xf>
    <xf numFmtId="164" fontId="3" fillId="9" borderId="103" xfId="3" applyFont="1" applyFill="1" applyBorder="1" applyAlignment="1">
      <alignment horizontal="right" vertical="center"/>
    </xf>
    <xf numFmtId="166" fontId="3" fillId="9" borderId="115" xfId="0" applyNumberFormat="1" applyFont="1" applyFill="1" applyBorder="1" applyAlignment="1">
      <alignment horizontal="right" vertical="center"/>
    </xf>
    <xf numFmtId="164" fontId="3" fillId="9" borderId="116" xfId="3" applyFont="1" applyFill="1" applyBorder="1" applyAlignment="1">
      <alignment horizontal="right" vertical="center"/>
    </xf>
    <xf numFmtId="166" fontId="3" fillId="9" borderId="103" xfId="0" applyNumberFormat="1" applyFont="1" applyFill="1" applyBorder="1" applyAlignment="1">
      <alignment horizontal="right" vertical="center"/>
    </xf>
    <xf numFmtId="0" fontId="1" fillId="0" borderId="90" xfId="0" applyNumberFormat="1" applyFont="1" applyBorder="1" applyAlignment="1"/>
    <xf numFmtId="3" fontId="1" fillId="9" borderId="97" xfId="0" applyNumberFormat="1" applyFont="1" applyFill="1" applyBorder="1" applyAlignment="1"/>
    <xf numFmtId="0" fontId="3" fillId="9" borderId="55" xfId="0" applyFont="1" applyFill="1" applyBorder="1" applyAlignment="1">
      <alignment horizontal="center"/>
    </xf>
    <xf numFmtId="3" fontId="3" fillId="9" borderId="103" xfId="0" applyNumberFormat="1" applyFont="1" applyFill="1" applyBorder="1" applyAlignment="1"/>
    <xf numFmtId="164" fontId="3" fillId="2" borderId="55" xfId="3" applyFont="1" applyFill="1" applyBorder="1" applyAlignment="1"/>
    <xf numFmtId="49" fontId="3" fillId="9" borderId="6" xfId="0" applyNumberFormat="1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78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vertical="center" wrapText="1"/>
    </xf>
    <xf numFmtId="164" fontId="3" fillId="9" borderId="43" xfId="3" applyFont="1" applyFill="1" applyBorder="1" applyAlignment="1">
      <alignment horizontal="left" vertical="center" wrapText="1"/>
    </xf>
    <xf numFmtId="3" fontId="8" fillId="12" borderId="103" xfId="0" applyNumberFormat="1" applyFont="1" applyFill="1" applyBorder="1" applyAlignment="1">
      <alignment vertical="center"/>
    </xf>
    <xf numFmtId="3" fontId="2" fillId="12" borderId="103" xfId="0" applyNumberFormat="1" applyFont="1" applyFill="1" applyBorder="1" applyAlignment="1">
      <alignment vertical="center"/>
    </xf>
    <xf numFmtId="49" fontId="1" fillId="9" borderId="43" xfId="0" applyNumberFormat="1" applyFont="1" applyFill="1" applyBorder="1" applyAlignment="1"/>
    <xf numFmtId="0" fontId="1" fillId="2" borderId="43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3" fontId="1" fillId="2" borderId="67" xfId="0" applyNumberFormat="1" applyFont="1" applyFill="1" applyBorder="1" applyAlignment="1">
      <alignment horizontal="center"/>
    </xf>
    <xf numFmtId="3" fontId="1" fillId="9" borderId="43" xfId="0" applyNumberFormat="1" applyFont="1" applyFill="1" applyBorder="1" applyAlignment="1"/>
    <xf numFmtId="3" fontId="14" fillId="12" borderId="103" xfId="0" applyNumberFormat="1" applyFont="1" applyFill="1" applyBorder="1" applyAlignment="1">
      <alignment vertical="center"/>
    </xf>
    <xf numFmtId="165" fontId="8" fillId="12" borderId="103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169" fontId="7" fillId="9" borderId="19" xfId="1" applyNumberFormat="1" applyFont="1" applyFill="1" applyBorder="1" applyAlignment="1" applyProtection="1">
      <alignment horizontal="right"/>
    </xf>
    <xf numFmtId="164" fontId="7" fillId="9" borderId="44" xfId="3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3" fillId="8" borderId="32" xfId="0" applyNumberFormat="1" applyFont="1" applyFill="1" applyBorder="1" applyAlignment="1">
      <alignment vertical="center"/>
    </xf>
    <xf numFmtId="0" fontId="3" fillId="8" borderId="33" xfId="0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7" fillId="9" borderId="19" xfId="1" applyFont="1" applyFill="1" applyBorder="1" applyAlignment="1">
      <alignment horizontal="center"/>
    </xf>
  </cellXfs>
  <cellStyles count="4">
    <cellStyle name="Millares [0]" xfId="3" builtinId="6"/>
    <cellStyle name="Normal" xfId="0" builtinId="0"/>
    <cellStyle name="Normal 2 3" xfId="1"/>
    <cellStyle name="Normal_Hoja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745067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425027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4378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3"/>
  <sheetViews>
    <sheetView showGridLines="0" tabSelected="1" zoomScale="120" zoomScaleNormal="120" workbookViewId="0">
      <selection activeCell="J10" sqref="J10"/>
    </sheetView>
  </sheetViews>
  <sheetFormatPr baseColWidth="10" defaultColWidth="10.85546875" defaultRowHeight="11.25" customHeight="1" x14ac:dyDescent="0.25"/>
  <cols>
    <col min="1" max="1" width="4.42578125" style="63" customWidth="1"/>
    <col min="2" max="2" width="22.28515625" style="63" customWidth="1"/>
    <col min="3" max="3" width="21" style="63" customWidth="1"/>
    <col min="4" max="4" width="9.7109375" style="154" customWidth="1"/>
    <col min="5" max="5" width="19.7109375" style="243" bestFit="1" customWidth="1"/>
    <col min="6" max="6" width="14" style="154" customWidth="1"/>
    <col min="7" max="7" width="12.42578125" style="63" customWidth="1"/>
    <col min="8" max="255" width="10.85546875" style="63" customWidth="1"/>
    <col min="256" max="16384" width="10.85546875" style="83"/>
  </cols>
  <sheetData>
    <row r="1" spans="1:7" ht="15" customHeight="1" x14ac:dyDescent="0.25">
      <c r="A1" s="79"/>
      <c r="B1" s="79"/>
      <c r="C1" s="79"/>
      <c r="D1" s="80"/>
      <c r="E1" s="81"/>
      <c r="F1" s="82"/>
      <c r="G1" s="79"/>
    </row>
    <row r="2" spans="1:7" ht="15" customHeight="1" x14ac:dyDescent="0.25">
      <c r="A2" s="79"/>
      <c r="B2" s="79"/>
      <c r="C2" s="79"/>
      <c r="D2" s="80"/>
      <c r="E2" s="84"/>
      <c r="F2" s="82"/>
      <c r="G2" s="79"/>
    </row>
    <row r="3" spans="1:7" ht="15" customHeight="1" x14ac:dyDescent="0.25">
      <c r="A3" s="79"/>
      <c r="B3" s="79"/>
      <c r="C3" s="79"/>
      <c r="D3" s="80"/>
      <c r="E3" s="84"/>
      <c r="F3" s="82"/>
      <c r="G3" s="79"/>
    </row>
    <row r="4" spans="1:7" ht="15" customHeight="1" x14ac:dyDescent="0.25">
      <c r="A4" s="79"/>
      <c r="B4" s="79"/>
      <c r="C4" s="79"/>
      <c r="D4" s="80"/>
      <c r="E4" s="84"/>
      <c r="F4" s="82"/>
      <c r="G4" s="79"/>
    </row>
    <row r="5" spans="1:7" ht="15" customHeight="1" x14ac:dyDescent="0.25">
      <c r="A5" s="79"/>
      <c r="B5" s="79"/>
      <c r="C5" s="79"/>
      <c r="D5" s="80"/>
      <c r="E5" s="84"/>
      <c r="F5" s="82"/>
      <c r="G5" s="79"/>
    </row>
    <row r="6" spans="1:7" ht="15" customHeight="1" x14ac:dyDescent="0.25">
      <c r="A6" s="79"/>
      <c r="B6" s="79"/>
      <c r="C6" s="79"/>
      <c r="D6" s="80"/>
      <c r="E6" s="84"/>
      <c r="F6" s="82"/>
      <c r="G6" s="79"/>
    </row>
    <row r="7" spans="1:7" ht="15" customHeight="1" x14ac:dyDescent="0.25">
      <c r="A7" s="79"/>
      <c r="B7" s="79"/>
      <c r="C7" s="79"/>
      <c r="D7" s="80"/>
      <c r="E7" s="84"/>
      <c r="F7" s="82"/>
      <c r="G7" s="79"/>
    </row>
    <row r="8" spans="1:7" ht="15" customHeight="1" x14ac:dyDescent="0.25">
      <c r="A8" s="79"/>
      <c r="B8" s="85"/>
      <c r="C8" s="86"/>
      <c r="D8" s="80"/>
      <c r="E8" s="87"/>
      <c r="F8" s="88"/>
      <c r="G8" s="86"/>
    </row>
    <row r="9" spans="1:7" ht="12" customHeight="1" x14ac:dyDescent="0.25">
      <c r="A9" s="89"/>
      <c r="B9" s="90" t="s">
        <v>0</v>
      </c>
      <c r="C9" s="91" t="s">
        <v>66</v>
      </c>
      <c r="D9" s="92"/>
      <c r="E9" s="270" t="s">
        <v>110</v>
      </c>
      <c r="F9" s="271"/>
      <c r="G9" s="93">
        <v>1400</v>
      </c>
    </row>
    <row r="10" spans="1:7" ht="38.25" customHeight="1" x14ac:dyDescent="0.25">
      <c r="A10" s="89"/>
      <c r="B10" s="1" t="s">
        <v>1</v>
      </c>
      <c r="C10" s="2" t="s">
        <v>76</v>
      </c>
      <c r="D10" s="92"/>
      <c r="E10" s="268" t="s">
        <v>2</v>
      </c>
      <c r="F10" s="269"/>
      <c r="G10" s="3" t="s">
        <v>77</v>
      </c>
    </row>
    <row r="11" spans="1:7" ht="18" customHeight="1" x14ac:dyDescent="0.25">
      <c r="A11" s="89"/>
      <c r="B11" s="1" t="s">
        <v>3</v>
      </c>
      <c r="C11" s="3" t="s">
        <v>4</v>
      </c>
      <c r="D11" s="92"/>
      <c r="E11" s="268" t="s">
        <v>111</v>
      </c>
      <c r="F11" s="269"/>
      <c r="G11" s="20">
        <v>10000</v>
      </c>
    </row>
    <row r="12" spans="1:7" ht="11.25" customHeight="1" x14ac:dyDescent="0.25">
      <c r="A12" s="89"/>
      <c r="B12" s="1" t="s">
        <v>5</v>
      </c>
      <c r="C12" s="4" t="s">
        <v>88</v>
      </c>
      <c r="D12" s="92"/>
      <c r="E12" s="16" t="s">
        <v>6</v>
      </c>
      <c r="F12" s="14"/>
      <c r="G12" s="5">
        <f>(G9*G11)</f>
        <v>14000000</v>
      </c>
    </row>
    <row r="13" spans="1:7" ht="11.25" customHeight="1" x14ac:dyDescent="0.25">
      <c r="A13" s="89"/>
      <c r="B13" s="1" t="s">
        <v>7</v>
      </c>
      <c r="C13" s="3" t="s">
        <v>89</v>
      </c>
      <c r="D13" s="92"/>
      <c r="E13" s="268" t="s">
        <v>8</v>
      </c>
      <c r="F13" s="269"/>
      <c r="G13" s="3" t="s">
        <v>90</v>
      </c>
    </row>
    <row r="14" spans="1:7" ht="13.5" customHeight="1" x14ac:dyDescent="0.25">
      <c r="A14" s="89"/>
      <c r="B14" s="1" t="s">
        <v>9</v>
      </c>
      <c r="C14" s="3" t="s">
        <v>64</v>
      </c>
      <c r="D14" s="92"/>
      <c r="E14" s="268" t="s">
        <v>10</v>
      </c>
      <c r="F14" s="269"/>
      <c r="G14" s="3" t="s">
        <v>77</v>
      </c>
    </row>
    <row r="15" spans="1:7" ht="25.5" customHeight="1" x14ac:dyDescent="0.25">
      <c r="A15" s="89"/>
      <c r="B15" s="1" t="s">
        <v>11</v>
      </c>
      <c r="C15" s="6">
        <v>44963</v>
      </c>
      <c r="D15" s="92"/>
      <c r="E15" s="272" t="s">
        <v>12</v>
      </c>
      <c r="F15" s="273"/>
      <c r="G15" s="4" t="s">
        <v>13</v>
      </c>
    </row>
    <row r="16" spans="1:7" ht="12" customHeight="1" x14ac:dyDescent="0.25">
      <c r="A16" s="79"/>
      <c r="B16" s="94"/>
      <c r="C16" s="95"/>
      <c r="D16" s="96"/>
      <c r="E16" s="97"/>
      <c r="F16" s="98"/>
      <c r="G16" s="99"/>
    </row>
    <row r="17" spans="1:13" ht="12" customHeight="1" x14ac:dyDescent="0.25">
      <c r="A17" s="100"/>
      <c r="B17" s="276" t="s">
        <v>14</v>
      </c>
      <c r="C17" s="277"/>
      <c r="D17" s="277"/>
      <c r="E17" s="277"/>
      <c r="F17" s="277"/>
      <c r="G17" s="277"/>
    </row>
    <row r="18" spans="1:13" ht="12" customHeight="1" x14ac:dyDescent="0.25">
      <c r="A18" s="79"/>
      <c r="B18" s="101"/>
      <c r="C18" s="102"/>
      <c r="D18" s="103"/>
      <c r="E18" s="104"/>
      <c r="F18" s="105"/>
      <c r="G18" s="106"/>
    </row>
    <row r="19" spans="1:13" ht="12" customHeight="1" x14ac:dyDescent="0.25">
      <c r="A19" s="89"/>
      <c r="B19" s="107" t="s">
        <v>15</v>
      </c>
      <c r="C19" s="108"/>
      <c r="D19" s="109"/>
      <c r="E19" s="110"/>
      <c r="F19" s="111"/>
      <c r="G19" s="112"/>
    </row>
    <row r="20" spans="1:13" ht="24" customHeight="1" x14ac:dyDescent="0.25">
      <c r="A20" s="100"/>
      <c r="B20" s="113" t="s">
        <v>16</v>
      </c>
      <c r="C20" s="113" t="s">
        <v>17</v>
      </c>
      <c r="D20" s="114" t="s">
        <v>18</v>
      </c>
      <c r="E20" s="115" t="s">
        <v>19</v>
      </c>
      <c r="F20" s="116" t="s">
        <v>20</v>
      </c>
      <c r="G20" s="113" t="s">
        <v>21</v>
      </c>
    </row>
    <row r="21" spans="1:13" ht="12.75" x14ac:dyDescent="0.25">
      <c r="A21" s="80"/>
      <c r="B21" s="72" t="s">
        <v>67</v>
      </c>
      <c r="C21" s="117" t="s">
        <v>22</v>
      </c>
      <c r="D21" s="118">
        <v>5</v>
      </c>
      <c r="E21" s="119" t="s">
        <v>73</v>
      </c>
      <c r="F21" s="60">
        <v>30000</v>
      </c>
      <c r="G21" s="61">
        <f>D21*F21</f>
        <v>150000</v>
      </c>
    </row>
    <row r="22" spans="1:13" ht="12.75" x14ac:dyDescent="0.25">
      <c r="A22" s="80"/>
      <c r="B22" s="72" t="s">
        <v>68</v>
      </c>
      <c r="C22" s="117" t="s">
        <v>22</v>
      </c>
      <c r="D22" s="118">
        <v>6</v>
      </c>
      <c r="E22" s="119" t="s">
        <v>74</v>
      </c>
      <c r="F22" s="60">
        <v>30000</v>
      </c>
      <c r="G22" s="61">
        <f t="shared" ref="G22:G27" si="0">D22*F22</f>
        <v>180000</v>
      </c>
      <c r="M22" s="63" t="s">
        <v>72</v>
      </c>
    </row>
    <row r="23" spans="1:13" ht="12.75" x14ac:dyDescent="0.25">
      <c r="A23" s="80"/>
      <c r="B23" s="72" t="s">
        <v>91</v>
      </c>
      <c r="C23" s="117" t="s">
        <v>22</v>
      </c>
      <c r="D23" s="118">
        <v>10</v>
      </c>
      <c r="E23" s="119" t="s">
        <v>75</v>
      </c>
      <c r="F23" s="60">
        <v>30000</v>
      </c>
      <c r="G23" s="61">
        <f t="shared" si="0"/>
        <v>300000</v>
      </c>
    </row>
    <row r="24" spans="1:13" ht="12.75" x14ac:dyDescent="0.25">
      <c r="A24" s="80"/>
      <c r="B24" s="72" t="s">
        <v>69</v>
      </c>
      <c r="C24" s="117" t="s">
        <v>22</v>
      </c>
      <c r="D24" s="118">
        <v>3</v>
      </c>
      <c r="E24" s="119" t="s">
        <v>75</v>
      </c>
      <c r="F24" s="60">
        <v>30000</v>
      </c>
      <c r="G24" s="61">
        <f t="shared" si="0"/>
        <v>90000</v>
      </c>
    </row>
    <row r="25" spans="1:13" ht="12.75" x14ac:dyDescent="0.25">
      <c r="A25" s="80"/>
      <c r="B25" s="72" t="s">
        <v>70</v>
      </c>
      <c r="C25" s="117" t="s">
        <v>22</v>
      </c>
      <c r="D25" s="118">
        <v>2</v>
      </c>
      <c r="E25" s="119" t="s">
        <v>71</v>
      </c>
      <c r="F25" s="60">
        <v>30000</v>
      </c>
      <c r="G25" s="61">
        <f t="shared" si="0"/>
        <v>60000</v>
      </c>
    </row>
    <row r="26" spans="1:13" ht="12.75" x14ac:dyDescent="0.25">
      <c r="A26" s="80"/>
      <c r="B26" s="72" t="s">
        <v>105</v>
      </c>
      <c r="C26" s="117" t="s">
        <v>22</v>
      </c>
      <c r="D26" s="118">
        <v>2</v>
      </c>
      <c r="E26" s="119" t="s">
        <v>73</v>
      </c>
      <c r="F26" s="60">
        <v>30000</v>
      </c>
      <c r="G26" s="61">
        <f t="shared" si="0"/>
        <v>60000</v>
      </c>
    </row>
    <row r="27" spans="1:13" ht="13.5" thickBot="1" x14ac:dyDescent="0.3">
      <c r="A27" s="80"/>
      <c r="B27" s="72" t="s">
        <v>118</v>
      </c>
      <c r="C27" s="117" t="s">
        <v>22</v>
      </c>
      <c r="D27" s="118">
        <v>30</v>
      </c>
      <c r="E27" s="119" t="s">
        <v>77</v>
      </c>
      <c r="F27" s="60">
        <v>30000</v>
      </c>
      <c r="G27" s="62">
        <f t="shared" si="0"/>
        <v>900000</v>
      </c>
    </row>
    <row r="28" spans="1:13" ht="12.75" customHeight="1" thickBot="1" x14ac:dyDescent="0.3">
      <c r="A28" s="100"/>
      <c r="B28" s="21" t="s">
        <v>23</v>
      </c>
      <c r="C28" s="11"/>
      <c r="D28" s="12"/>
      <c r="E28" s="17"/>
      <c r="F28" s="38"/>
      <c r="G28" s="59">
        <f>SUM(G21:G27)</f>
        <v>1740000</v>
      </c>
    </row>
    <row r="29" spans="1:13" ht="12" customHeight="1" x14ac:dyDescent="0.25">
      <c r="A29" s="79"/>
      <c r="B29" s="101"/>
      <c r="C29" s="106"/>
      <c r="D29" s="120"/>
      <c r="E29" s="121"/>
      <c r="F29" s="122"/>
      <c r="G29" s="123"/>
    </row>
    <row r="30" spans="1:13" ht="12" customHeight="1" x14ac:dyDescent="0.25">
      <c r="A30" s="89"/>
      <c r="B30" s="124" t="s">
        <v>24</v>
      </c>
      <c r="C30" s="125"/>
      <c r="D30" s="126"/>
      <c r="E30" s="127"/>
      <c r="F30" s="128"/>
      <c r="G30" s="129"/>
    </row>
    <row r="31" spans="1:13" ht="24" customHeight="1" x14ac:dyDescent="0.25">
      <c r="A31" s="89"/>
      <c r="B31" s="130" t="s">
        <v>16</v>
      </c>
      <c r="C31" s="131" t="s">
        <v>17</v>
      </c>
      <c r="D31" s="132" t="s">
        <v>18</v>
      </c>
      <c r="E31" s="133" t="s">
        <v>19</v>
      </c>
      <c r="F31" s="134" t="s">
        <v>20</v>
      </c>
      <c r="G31" s="130" t="s">
        <v>21</v>
      </c>
    </row>
    <row r="32" spans="1:13" ht="12" customHeight="1" thickBot="1" x14ac:dyDescent="0.3">
      <c r="A32" s="89"/>
      <c r="B32" s="135"/>
      <c r="C32" s="136" t="s">
        <v>65</v>
      </c>
      <c r="D32" s="137"/>
      <c r="E32" s="138"/>
      <c r="F32" s="139"/>
      <c r="G32" s="140"/>
    </row>
    <row r="33" spans="1:11" ht="12" customHeight="1" thickBot="1" x14ac:dyDescent="0.3">
      <c r="A33" s="89"/>
      <c r="B33" s="8" t="s">
        <v>25</v>
      </c>
      <c r="C33" s="9"/>
      <c r="D33" s="13"/>
      <c r="E33" s="18"/>
      <c r="F33" s="36"/>
      <c r="G33" s="255">
        <f t="shared" ref="G33" si="1">SUM(G29)</f>
        <v>0</v>
      </c>
      <c r="J33" s="141"/>
    </row>
    <row r="34" spans="1:11" ht="12" customHeight="1" x14ac:dyDescent="0.25">
      <c r="A34" s="79"/>
      <c r="B34" s="142"/>
      <c r="C34" s="143"/>
      <c r="D34" s="144"/>
      <c r="E34" s="145"/>
      <c r="F34" s="146"/>
      <c r="G34" s="123"/>
    </row>
    <row r="35" spans="1:11" ht="12" customHeight="1" x14ac:dyDescent="0.25">
      <c r="A35" s="89"/>
      <c r="B35" s="124" t="s">
        <v>26</v>
      </c>
      <c r="C35" s="125"/>
      <c r="D35" s="126"/>
      <c r="E35" s="127"/>
      <c r="F35" s="128"/>
      <c r="G35" s="129"/>
    </row>
    <row r="36" spans="1:11" ht="24" customHeight="1" x14ac:dyDescent="0.25">
      <c r="A36" s="89"/>
      <c r="B36" s="147" t="s">
        <v>16</v>
      </c>
      <c r="C36" s="147" t="s">
        <v>17</v>
      </c>
      <c r="D36" s="148" t="s">
        <v>122</v>
      </c>
      <c r="E36" s="149" t="s">
        <v>19</v>
      </c>
      <c r="F36" s="150" t="s">
        <v>20</v>
      </c>
      <c r="G36" s="147" t="s">
        <v>21</v>
      </c>
    </row>
    <row r="37" spans="1:11" ht="12.75" customHeight="1" x14ac:dyDescent="0.25">
      <c r="A37" s="80"/>
      <c r="B37" s="63" t="s">
        <v>78</v>
      </c>
      <c r="C37" s="64" t="s">
        <v>27</v>
      </c>
      <c r="D37" s="64">
        <v>1</v>
      </c>
      <c r="E37" s="26" t="s">
        <v>82</v>
      </c>
      <c r="F37" s="22">
        <v>79000</v>
      </c>
      <c r="G37" s="23">
        <f t="shared" ref="G37:G41" si="2">(D37*F37)</f>
        <v>79000</v>
      </c>
      <c r="H37" s="278"/>
      <c r="I37" s="278"/>
    </row>
    <row r="38" spans="1:11" ht="12.75" customHeight="1" x14ac:dyDescent="0.25">
      <c r="A38" s="80"/>
      <c r="B38" s="65" t="s">
        <v>79</v>
      </c>
      <c r="C38" s="64" t="s">
        <v>27</v>
      </c>
      <c r="D38" s="64">
        <v>3</v>
      </c>
      <c r="E38" s="26" t="s">
        <v>82</v>
      </c>
      <c r="F38" s="22">
        <v>79000</v>
      </c>
      <c r="G38" s="23">
        <f t="shared" si="2"/>
        <v>237000</v>
      </c>
      <c r="H38" s="278"/>
      <c r="I38" s="278"/>
    </row>
    <row r="39" spans="1:11" ht="12.75" customHeight="1" x14ac:dyDescent="0.25">
      <c r="A39" s="80"/>
      <c r="B39" s="65" t="s">
        <v>81</v>
      </c>
      <c r="C39" s="64" t="s">
        <v>27</v>
      </c>
      <c r="D39" s="64">
        <v>2</v>
      </c>
      <c r="E39" s="26" t="s">
        <v>84</v>
      </c>
      <c r="F39" s="22">
        <v>79000</v>
      </c>
      <c r="G39" s="23">
        <f t="shared" si="2"/>
        <v>158000</v>
      </c>
      <c r="H39" s="278"/>
      <c r="I39" s="278"/>
    </row>
    <row r="40" spans="1:11" ht="12.75" customHeight="1" x14ac:dyDescent="0.25">
      <c r="A40" s="80"/>
      <c r="B40" s="65" t="s">
        <v>80</v>
      </c>
      <c r="C40" s="64" t="s">
        <v>27</v>
      </c>
      <c r="D40" s="64">
        <v>1</v>
      </c>
      <c r="E40" s="26" t="s">
        <v>82</v>
      </c>
      <c r="F40" s="22">
        <v>79000</v>
      </c>
      <c r="G40" s="23">
        <f t="shared" si="2"/>
        <v>79000</v>
      </c>
      <c r="H40" s="278"/>
      <c r="I40" s="278"/>
    </row>
    <row r="41" spans="1:11" ht="12.75" customHeight="1" x14ac:dyDescent="0.25">
      <c r="A41" s="100"/>
      <c r="B41" s="42" t="s">
        <v>87</v>
      </c>
      <c r="C41" s="64" t="s">
        <v>27</v>
      </c>
      <c r="D41" s="24">
        <v>1</v>
      </c>
      <c r="E41" s="19" t="s">
        <v>83</v>
      </c>
      <c r="F41" s="22">
        <v>79000</v>
      </c>
      <c r="G41" s="23">
        <f t="shared" si="2"/>
        <v>79000</v>
      </c>
      <c r="H41" s="278"/>
      <c r="I41" s="278"/>
    </row>
    <row r="42" spans="1:11" ht="12.75" customHeight="1" thickBot="1" x14ac:dyDescent="0.3">
      <c r="A42" s="100"/>
      <c r="B42" s="7"/>
      <c r="C42" s="64"/>
      <c r="D42" s="25"/>
      <c r="E42" s="27"/>
      <c r="F42" s="15"/>
      <c r="G42" s="37"/>
    </row>
    <row r="43" spans="1:11" ht="12.75" customHeight="1" thickBot="1" x14ac:dyDescent="0.3">
      <c r="A43" s="89"/>
      <c r="B43" s="8" t="s">
        <v>29</v>
      </c>
      <c r="C43" s="9"/>
      <c r="D43" s="13"/>
      <c r="E43" s="18"/>
      <c r="F43" s="36"/>
      <c r="G43" s="254">
        <f>SUM(G37:G42)</f>
        <v>632000</v>
      </c>
    </row>
    <row r="44" spans="1:11" ht="12" customHeight="1" x14ac:dyDescent="0.25">
      <c r="A44" s="79"/>
      <c r="B44" s="142"/>
      <c r="C44" s="143"/>
      <c r="D44" s="144"/>
      <c r="E44" s="145"/>
      <c r="F44" s="146"/>
      <c r="G44" s="123"/>
    </row>
    <row r="45" spans="1:11" ht="12" customHeight="1" x14ac:dyDescent="0.25">
      <c r="A45" s="89"/>
      <c r="B45" s="124" t="s">
        <v>30</v>
      </c>
      <c r="C45" s="125"/>
      <c r="D45" s="126"/>
      <c r="E45" s="127"/>
      <c r="F45" s="128"/>
      <c r="G45" s="129"/>
    </row>
    <row r="46" spans="1:11" ht="24" customHeight="1" x14ac:dyDescent="0.25">
      <c r="A46" s="89"/>
      <c r="B46" s="151" t="s">
        <v>31</v>
      </c>
      <c r="C46" s="151" t="s">
        <v>32</v>
      </c>
      <c r="D46" s="152" t="s">
        <v>33</v>
      </c>
      <c r="E46" s="153" t="s">
        <v>19</v>
      </c>
      <c r="F46" s="150" t="s">
        <v>20</v>
      </c>
      <c r="G46" s="151" t="s">
        <v>21</v>
      </c>
      <c r="K46" s="154"/>
    </row>
    <row r="47" spans="1:11" ht="12.75" customHeight="1" thickBot="1" x14ac:dyDescent="0.3">
      <c r="A47" s="100"/>
      <c r="B47" s="248" t="s">
        <v>34</v>
      </c>
      <c r="C47" s="249"/>
      <c r="D47" s="250"/>
      <c r="E47" s="251"/>
      <c r="F47" s="252"/>
      <c r="G47" s="253"/>
      <c r="K47" s="154"/>
    </row>
    <row r="48" spans="1:11" ht="12.75" customHeight="1" thickBot="1" x14ac:dyDescent="0.3">
      <c r="A48" s="100"/>
      <c r="B48" s="43" t="s">
        <v>85</v>
      </c>
      <c r="C48" s="39" t="s">
        <v>92</v>
      </c>
      <c r="D48" s="247">
        <v>10000</v>
      </c>
      <c r="E48" s="40" t="s">
        <v>28</v>
      </c>
      <c r="F48" s="41">
        <v>90</v>
      </c>
      <c r="G48" s="246">
        <f>(D48*F48)</f>
        <v>900000</v>
      </c>
    </row>
    <row r="49" spans="1:10" ht="12.75" customHeight="1" x14ac:dyDescent="0.25">
      <c r="A49" s="100"/>
      <c r="B49" s="49" t="s">
        <v>35</v>
      </c>
      <c r="C49" s="50" t="s">
        <v>36</v>
      </c>
      <c r="D49" s="245" t="s">
        <v>92</v>
      </c>
      <c r="E49" s="52"/>
      <c r="F49" s="53"/>
      <c r="G49" s="244"/>
    </row>
    <row r="50" spans="1:10" ht="12.75" customHeight="1" x14ac:dyDescent="0.25">
      <c r="A50" s="80"/>
      <c r="B50" s="66" t="s">
        <v>121</v>
      </c>
      <c r="C50" s="67" t="s">
        <v>36</v>
      </c>
      <c r="D50" s="67">
        <v>300</v>
      </c>
      <c r="E50" s="68" t="s">
        <v>28</v>
      </c>
      <c r="F50" s="68">
        <v>2010</v>
      </c>
      <c r="G50" s="69">
        <f>D50*F50</f>
        <v>603000</v>
      </c>
      <c r="H50" s="70"/>
      <c r="I50" s="266"/>
      <c r="J50" s="71"/>
    </row>
    <row r="51" spans="1:10" ht="12.75" customHeight="1" x14ac:dyDescent="0.25">
      <c r="A51" s="80"/>
      <c r="B51" s="65" t="s">
        <v>93</v>
      </c>
      <c r="C51" s="64" t="s">
        <v>36</v>
      </c>
      <c r="D51" s="64">
        <v>150</v>
      </c>
      <c r="E51" s="68" t="s">
        <v>71</v>
      </c>
      <c r="F51" s="68">
        <v>1450</v>
      </c>
      <c r="G51" s="69">
        <f t="shared" ref="G51" si="3">D51*F51</f>
        <v>217500</v>
      </c>
      <c r="H51" s="70"/>
      <c r="I51" s="71"/>
      <c r="J51" s="71"/>
    </row>
    <row r="52" spans="1:10" ht="12.75" customHeight="1" x14ac:dyDescent="0.25">
      <c r="A52" s="80"/>
      <c r="B52" s="72" t="s">
        <v>94</v>
      </c>
      <c r="C52" s="64" t="s">
        <v>36</v>
      </c>
      <c r="D52" s="64">
        <v>200</v>
      </c>
      <c r="E52" s="68" t="s">
        <v>95</v>
      </c>
      <c r="F52" s="68">
        <v>1100</v>
      </c>
      <c r="G52" s="69">
        <f>D52*F52</f>
        <v>220000</v>
      </c>
      <c r="H52" s="70"/>
      <c r="I52" s="71"/>
      <c r="J52" s="71"/>
    </row>
    <row r="53" spans="1:10" ht="12.75" customHeight="1" x14ac:dyDescent="0.25">
      <c r="A53" s="100"/>
      <c r="B53" s="44" t="s">
        <v>37</v>
      </c>
      <c r="C53" s="45"/>
      <c r="D53" s="46"/>
      <c r="E53" s="47"/>
      <c r="F53" s="48"/>
      <c r="G53" s="73"/>
    </row>
    <row r="54" spans="1:10" ht="12.75" customHeight="1" x14ac:dyDescent="0.25">
      <c r="A54" s="100"/>
      <c r="B54" s="49" t="s">
        <v>38</v>
      </c>
      <c r="C54" s="50"/>
      <c r="D54" s="51"/>
      <c r="E54" s="52"/>
      <c r="F54" s="53"/>
      <c r="G54" s="54">
        <f>SUM(G50:G53)</f>
        <v>1040500</v>
      </c>
    </row>
    <row r="55" spans="1:10" ht="12.75" customHeight="1" x14ac:dyDescent="0.25">
      <c r="A55" s="100"/>
      <c r="B55" s="256" t="s">
        <v>101</v>
      </c>
      <c r="C55" s="257" t="s">
        <v>36</v>
      </c>
      <c r="D55" s="258">
        <v>0.25</v>
      </c>
      <c r="E55" s="259" t="s">
        <v>108</v>
      </c>
      <c r="F55" s="260">
        <v>98900</v>
      </c>
      <c r="G55" s="10">
        <f>D55*F55</f>
        <v>24725</v>
      </c>
    </row>
    <row r="56" spans="1:10" ht="12.75" customHeight="1" x14ac:dyDescent="0.25">
      <c r="A56" s="100"/>
      <c r="B56" s="34" t="s">
        <v>102</v>
      </c>
      <c r="C56" s="55"/>
      <c r="D56" s="56"/>
      <c r="E56" s="57"/>
      <c r="F56" s="58"/>
      <c r="G56" s="261">
        <f>SUM(G55:G55)</f>
        <v>24725</v>
      </c>
    </row>
    <row r="57" spans="1:10" ht="12.75" customHeight="1" thickBot="1" x14ac:dyDescent="0.3">
      <c r="A57" s="100"/>
      <c r="B57" s="256" t="s">
        <v>109</v>
      </c>
      <c r="C57" s="257" t="s">
        <v>36</v>
      </c>
      <c r="D57" s="258">
        <v>25</v>
      </c>
      <c r="E57" s="259" t="s">
        <v>108</v>
      </c>
      <c r="F57" s="260">
        <v>2200</v>
      </c>
      <c r="G57" s="35">
        <f>D57*F57</f>
        <v>55000</v>
      </c>
    </row>
    <row r="58" spans="1:10" ht="13.5" customHeight="1" thickBot="1" x14ac:dyDescent="0.3">
      <c r="A58" s="89"/>
      <c r="B58" s="155" t="s">
        <v>39</v>
      </c>
      <c r="C58" s="156"/>
      <c r="D58" s="157"/>
      <c r="E58" s="158"/>
      <c r="F58" s="159"/>
      <c r="G58" s="262">
        <f>SUM(G48:G57)</f>
        <v>3085450</v>
      </c>
    </row>
    <row r="59" spans="1:10" ht="12" customHeight="1" x14ac:dyDescent="0.25">
      <c r="A59" s="79"/>
      <c r="B59" s="142"/>
      <c r="C59" s="143"/>
      <c r="D59" s="144"/>
      <c r="E59" s="160"/>
      <c r="F59" s="146"/>
      <c r="G59" s="123"/>
    </row>
    <row r="60" spans="1:10" ht="12" customHeight="1" x14ac:dyDescent="0.25">
      <c r="A60" s="89"/>
      <c r="B60" s="124" t="s">
        <v>40</v>
      </c>
      <c r="C60" s="125"/>
      <c r="D60" s="126"/>
      <c r="E60" s="127"/>
      <c r="F60" s="128"/>
      <c r="G60" s="129"/>
      <c r="I60" s="141"/>
    </row>
    <row r="61" spans="1:10" ht="24" customHeight="1" x14ac:dyDescent="0.25">
      <c r="A61" s="89"/>
      <c r="B61" s="147" t="s">
        <v>41</v>
      </c>
      <c r="C61" s="161" t="s">
        <v>32</v>
      </c>
      <c r="D61" s="162" t="s">
        <v>33</v>
      </c>
      <c r="E61" s="149" t="s">
        <v>19</v>
      </c>
      <c r="F61" s="150" t="s">
        <v>20</v>
      </c>
      <c r="G61" s="163" t="s">
        <v>21</v>
      </c>
    </row>
    <row r="62" spans="1:10" ht="24" customHeight="1" x14ac:dyDescent="0.25">
      <c r="A62" s="80"/>
      <c r="B62" s="30" t="s">
        <v>123</v>
      </c>
      <c r="C62" s="31" t="s">
        <v>86</v>
      </c>
      <c r="D62" s="32">
        <v>7</v>
      </c>
      <c r="E62" s="33" t="s">
        <v>73</v>
      </c>
      <c r="F62" s="28">
        <v>230600</v>
      </c>
      <c r="G62" s="29">
        <f>(D62*F62)</f>
        <v>1614200</v>
      </c>
    </row>
    <row r="63" spans="1:10" ht="24" customHeight="1" x14ac:dyDescent="0.25">
      <c r="A63" s="80"/>
      <c r="B63" s="74" t="s">
        <v>96</v>
      </c>
      <c r="C63" s="74" t="s">
        <v>17</v>
      </c>
      <c r="D63" s="74">
        <v>1</v>
      </c>
      <c r="E63" s="75" t="s">
        <v>97</v>
      </c>
      <c r="F63" s="76">
        <v>395000</v>
      </c>
      <c r="G63" s="76">
        <f>D63*F63</f>
        <v>395000</v>
      </c>
    </row>
    <row r="64" spans="1:10" ht="12.75" customHeight="1" thickBot="1" x14ac:dyDescent="0.3">
      <c r="A64" s="80"/>
      <c r="B64" s="74" t="s">
        <v>99</v>
      </c>
      <c r="C64" s="74" t="s">
        <v>98</v>
      </c>
      <c r="D64" s="74">
        <v>1400</v>
      </c>
      <c r="E64" s="75" t="s">
        <v>100</v>
      </c>
      <c r="F64" s="74">
        <v>570</v>
      </c>
      <c r="G64" s="77">
        <f>D64*F64</f>
        <v>798000</v>
      </c>
    </row>
    <row r="65" spans="1:10" ht="13.5" customHeight="1" thickBot="1" x14ac:dyDescent="0.3">
      <c r="A65" s="89"/>
      <c r="B65" s="155" t="s">
        <v>42</v>
      </c>
      <c r="C65" s="156"/>
      <c r="D65" s="157"/>
      <c r="E65" s="158"/>
      <c r="F65" s="159"/>
      <c r="G65" s="262">
        <f>SUM(G62:G63)</f>
        <v>2009200</v>
      </c>
    </row>
    <row r="66" spans="1:10" ht="12" customHeight="1" thickBot="1" x14ac:dyDescent="0.3">
      <c r="A66" s="79"/>
      <c r="B66" s="164"/>
      <c r="C66" s="164"/>
      <c r="D66" s="165"/>
      <c r="E66" s="166"/>
      <c r="F66" s="167"/>
      <c r="G66" s="168"/>
    </row>
    <row r="67" spans="1:10" ht="12" customHeight="1" x14ac:dyDescent="0.25">
      <c r="A67" s="80"/>
      <c r="B67" s="169" t="s">
        <v>43</v>
      </c>
      <c r="C67" s="170"/>
      <c r="D67" s="171"/>
      <c r="E67" s="172"/>
      <c r="F67" s="173"/>
      <c r="G67" s="174">
        <f>G28+G43+G58+G65</f>
        <v>7466650</v>
      </c>
    </row>
    <row r="68" spans="1:10" ht="12" customHeight="1" x14ac:dyDescent="0.25">
      <c r="A68" s="80"/>
      <c r="B68" s="175" t="s">
        <v>44</v>
      </c>
      <c r="C68" s="176"/>
      <c r="D68" s="177"/>
      <c r="E68" s="178"/>
      <c r="F68" s="179"/>
      <c r="G68" s="180">
        <f>G67*0.05</f>
        <v>373332.5</v>
      </c>
    </row>
    <row r="69" spans="1:10" ht="12" customHeight="1" x14ac:dyDescent="0.25">
      <c r="A69" s="80"/>
      <c r="B69" s="181" t="s">
        <v>45</v>
      </c>
      <c r="C69" s="182"/>
      <c r="D69" s="183"/>
      <c r="E69" s="184"/>
      <c r="F69" s="185"/>
      <c r="G69" s="186">
        <f>G68+G67</f>
        <v>7839982.5</v>
      </c>
    </row>
    <row r="70" spans="1:10" ht="12" customHeight="1" thickBot="1" x14ac:dyDescent="0.3">
      <c r="A70" s="80"/>
      <c r="B70" s="175" t="s">
        <v>46</v>
      </c>
      <c r="C70" s="176"/>
      <c r="D70" s="177"/>
      <c r="E70" s="178"/>
      <c r="F70" s="179"/>
      <c r="G70" s="187">
        <f>G12</f>
        <v>14000000</v>
      </c>
    </row>
    <row r="71" spans="1:10" ht="12" customHeight="1" thickBot="1" x14ac:dyDescent="0.3">
      <c r="A71" s="80"/>
      <c r="B71" s="188" t="s">
        <v>47</v>
      </c>
      <c r="C71" s="189"/>
      <c r="D71" s="190"/>
      <c r="E71" s="191"/>
      <c r="F71" s="192"/>
      <c r="G71" s="263">
        <f>G70-G69</f>
        <v>6160017.5</v>
      </c>
    </row>
    <row r="72" spans="1:10" ht="12" customHeight="1" x14ac:dyDescent="0.25">
      <c r="A72" s="80"/>
      <c r="B72" s="193" t="s">
        <v>119</v>
      </c>
      <c r="C72" s="194"/>
      <c r="D72" s="194"/>
      <c r="E72" s="195"/>
      <c r="F72" s="194"/>
      <c r="G72" s="196"/>
    </row>
    <row r="73" spans="1:10" ht="12.75" customHeight="1" thickBot="1" x14ac:dyDescent="0.3">
      <c r="A73" s="80"/>
      <c r="B73" s="197"/>
      <c r="C73" s="194"/>
      <c r="D73" s="194"/>
      <c r="E73" s="195"/>
      <c r="F73" s="194"/>
      <c r="G73" s="196"/>
    </row>
    <row r="74" spans="1:10" ht="12" customHeight="1" x14ac:dyDescent="0.25">
      <c r="A74" s="80"/>
      <c r="B74" s="198" t="s">
        <v>120</v>
      </c>
      <c r="C74" s="199"/>
      <c r="D74" s="199"/>
      <c r="E74" s="200"/>
      <c r="F74" s="201"/>
      <c r="G74" s="196"/>
    </row>
    <row r="75" spans="1:10" ht="12" customHeight="1" x14ac:dyDescent="0.25">
      <c r="A75" s="80"/>
      <c r="B75" s="202" t="s">
        <v>48</v>
      </c>
      <c r="C75" s="203"/>
      <c r="D75" s="203"/>
      <c r="E75" s="204"/>
      <c r="F75" s="205"/>
      <c r="G75" s="196"/>
    </row>
    <row r="76" spans="1:10" ht="12" customHeight="1" x14ac:dyDescent="0.25">
      <c r="A76" s="80"/>
      <c r="B76" s="202" t="s">
        <v>49</v>
      </c>
      <c r="C76" s="203" t="s">
        <v>106</v>
      </c>
      <c r="D76" s="203"/>
      <c r="E76" s="204"/>
      <c r="F76" s="205"/>
      <c r="G76" s="196"/>
    </row>
    <row r="77" spans="1:10" ht="12" customHeight="1" x14ac:dyDescent="0.25">
      <c r="A77" s="80"/>
      <c r="B77" s="202" t="s">
        <v>50</v>
      </c>
      <c r="C77" s="203" t="s">
        <v>107</v>
      </c>
      <c r="D77" s="203"/>
      <c r="E77" s="204"/>
      <c r="F77" s="205"/>
      <c r="G77" s="196"/>
    </row>
    <row r="78" spans="1:10" ht="12" customHeight="1" x14ac:dyDescent="0.25">
      <c r="A78" s="80"/>
      <c r="B78" s="202" t="s">
        <v>51</v>
      </c>
      <c r="C78" s="203"/>
      <c r="D78" s="203"/>
      <c r="E78" s="204"/>
      <c r="F78" s="205"/>
      <c r="G78" s="196"/>
      <c r="J78" s="206"/>
    </row>
    <row r="79" spans="1:10" ht="12" customHeight="1" x14ac:dyDescent="0.25">
      <c r="A79" s="80"/>
      <c r="B79" s="202" t="s">
        <v>52</v>
      </c>
      <c r="C79" s="203"/>
      <c r="D79" s="203"/>
      <c r="E79" s="204"/>
      <c r="F79" s="205"/>
      <c r="G79" s="196"/>
    </row>
    <row r="80" spans="1:10" ht="12.75" customHeight="1" thickBot="1" x14ac:dyDescent="0.3">
      <c r="A80" s="80"/>
      <c r="B80" s="207" t="s">
        <v>53</v>
      </c>
      <c r="C80" s="208"/>
      <c r="D80" s="208"/>
      <c r="E80" s="209"/>
      <c r="F80" s="210"/>
      <c r="G80" s="196"/>
    </row>
    <row r="81" spans="1:7" ht="12.75" customHeight="1" x14ac:dyDescent="0.25">
      <c r="A81" s="80"/>
      <c r="B81" s="197"/>
      <c r="C81" s="203"/>
      <c r="D81" s="203"/>
      <c r="E81" s="204"/>
      <c r="F81" s="203"/>
      <c r="G81" s="196"/>
    </row>
    <row r="82" spans="1:7" ht="15" customHeight="1" thickBot="1" x14ac:dyDescent="0.3">
      <c r="A82" s="80"/>
      <c r="B82" s="274" t="s">
        <v>54</v>
      </c>
      <c r="C82" s="275"/>
      <c r="D82" s="211"/>
      <c r="E82" s="212"/>
      <c r="F82" s="213"/>
      <c r="G82" s="196"/>
    </row>
    <row r="83" spans="1:7" ht="12" customHeight="1" x14ac:dyDescent="0.25">
      <c r="A83" s="80"/>
      <c r="B83" s="214" t="s">
        <v>41</v>
      </c>
      <c r="C83" s="215" t="s">
        <v>55</v>
      </c>
      <c r="D83" s="216" t="s">
        <v>56</v>
      </c>
      <c r="E83" s="212"/>
      <c r="F83" s="213"/>
      <c r="G83" s="196"/>
    </row>
    <row r="84" spans="1:7" ht="12" customHeight="1" x14ac:dyDescent="0.25">
      <c r="A84" s="80"/>
      <c r="B84" s="217" t="s">
        <v>57</v>
      </c>
      <c r="C84" s="218">
        <f>G28</f>
        <v>1740000</v>
      </c>
      <c r="D84" s="219">
        <f>(C84/C90)</f>
        <v>0.22193927091036236</v>
      </c>
      <c r="E84" s="212"/>
      <c r="F84" s="213"/>
      <c r="G84" s="196"/>
    </row>
    <row r="85" spans="1:7" ht="12" customHeight="1" x14ac:dyDescent="0.25">
      <c r="A85" s="80"/>
      <c r="B85" s="217" t="s">
        <v>58</v>
      </c>
      <c r="C85" s="220">
        <v>0</v>
      </c>
      <c r="D85" s="219">
        <v>0</v>
      </c>
      <c r="E85" s="212"/>
      <c r="F85" s="213"/>
      <c r="G85" s="196"/>
    </row>
    <row r="86" spans="1:7" ht="12" customHeight="1" x14ac:dyDescent="0.25">
      <c r="A86" s="80"/>
      <c r="B86" s="217" t="s">
        <v>59</v>
      </c>
      <c r="C86" s="218">
        <f>G43</f>
        <v>632000</v>
      </c>
      <c r="D86" s="219">
        <f>(C86/C90)</f>
        <v>8.0612424836407473E-2</v>
      </c>
      <c r="E86" s="212"/>
      <c r="F86" s="213"/>
      <c r="G86" s="196"/>
    </row>
    <row r="87" spans="1:7" ht="12" customHeight="1" x14ac:dyDescent="0.25">
      <c r="A87" s="80"/>
      <c r="B87" s="217" t="s">
        <v>31</v>
      </c>
      <c r="C87" s="218">
        <f>G58</f>
        <v>3085450</v>
      </c>
      <c r="D87" s="219">
        <f>(C87/C90)</f>
        <v>0.39355317438527448</v>
      </c>
      <c r="E87" s="212"/>
      <c r="F87" s="213"/>
      <c r="G87" s="196"/>
    </row>
    <row r="88" spans="1:7" ht="12" customHeight="1" x14ac:dyDescent="0.25">
      <c r="A88" s="80"/>
      <c r="B88" s="217" t="s">
        <v>60</v>
      </c>
      <c r="C88" s="221">
        <f>G65</f>
        <v>2009200</v>
      </c>
      <c r="D88" s="219">
        <f>(C88/C90)</f>
        <v>0.25627608224890808</v>
      </c>
      <c r="E88" s="222"/>
      <c r="F88" s="223"/>
      <c r="G88" s="196"/>
    </row>
    <row r="89" spans="1:7" ht="12" customHeight="1" x14ac:dyDescent="0.25">
      <c r="A89" s="80"/>
      <c r="B89" s="217" t="s">
        <v>61</v>
      </c>
      <c r="C89" s="221">
        <f>G68</f>
        <v>373332.5</v>
      </c>
      <c r="D89" s="219">
        <f>(C89/C90)</f>
        <v>4.7619047619047616E-2</v>
      </c>
      <c r="E89" s="222"/>
      <c r="F89" s="223"/>
      <c r="G89" s="196"/>
    </row>
    <row r="90" spans="1:7" ht="12.75" customHeight="1" thickBot="1" x14ac:dyDescent="0.3">
      <c r="A90" s="80"/>
      <c r="B90" s="224" t="s">
        <v>62</v>
      </c>
      <c r="C90" s="225">
        <f>SUM(C84:C89)</f>
        <v>7839982.5</v>
      </c>
      <c r="D90" s="226">
        <f>SUM(D84:D89)</f>
        <v>1</v>
      </c>
      <c r="E90" s="222"/>
      <c r="F90" s="223"/>
      <c r="G90" s="196"/>
    </row>
    <row r="91" spans="1:7" ht="12" customHeight="1" x14ac:dyDescent="0.25">
      <c r="A91" s="80"/>
      <c r="B91" s="197"/>
      <c r="C91" s="194"/>
      <c r="D91" s="194"/>
      <c r="E91" s="195"/>
      <c r="F91" s="194"/>
      <c r="G91" s="196"/>
    </row>
    <row r="92" spans="1:7" ht="12.75" customHeight="1" thickBot="1" x14ac:dyDescent="0.3">
      <c r="A92" s="80"/>
      <c r="B92" s="78"/>
      <c r="C92" s="194"/>
      <c r="D92" s="194"/>
      <c r="E92" s="195"/>
      <c r="F92" s="194"/>
      <c r="G92" s="196"/>
    </row>
    <row r="93" spans="1:7" ht="12" customHeight="1" thickBot="1" x14ac:dyDescent="0.3">
      <c r="A93" s="80"/>
      <c r="B93" s="227"/>
      <c r="C93" s="228" t="s">
        <v>113</v>
      </c>
      <c r="D93" s="229" t="s">
        <v>104</v>
      </c>
      <c r="E93" s="230"/>
      <c r="F93" s="223"/>
      <c r="G93" s="196"/>
    </row>
    <row r="94" spans="1:7" ht="12" customHeight="1" thickBot="1" x14ac:dyDescent="0.3">
      <c r="A94" s="80"/>
      <c r="B94" s="231" t="s">
        <v>114</v>
      </c>
      <c r="C94" s="232" t="s">
        <v>115</v>
      </c>
      <c r="D94" s="233" t="s">
        <v>116</v>
      </c>
      <c r="E94" s="234" t="s">
        <v>117</v>
      </c>
      <c r="F94" s="235"/>
      <c r="G94" s="236"/>
    </row>
    <row r="95" spans="1:7" ht="12" customHeight="1" thickBot="1" x14ac:dyDescent="0.3">
      <c r="A95" s="80"/>
      <c r="B95" s="237" t="s">
        <v>103</v>
      </c>
      <c r="C95" s="238">
        <v>1000</v>
      </c>
      <c r="D95" s="238">
        <f>G9</f>
        <v>1400</v>
      </c>
      <c r="E95" s="239">
        <v>1800</v>
      </c>
      <c r="F95" s="235"/>
      <c r="G95" s="236"/>
    </row>
    <row r="96" spans="1:7" ht="12.75" customHeight="1" thickBot="1" x14ac:dyDescent="0.3">
      <c r="A96" s="80"/>
      <c r="B96" s="224" t="s">
        <v>112</v>
      </c>
      <c r="C96" s="240">
        <f>C90/C95</f>
        <v>7839.9825000000001</v>
      </c>
      <c r="D96" s="241">
        <f>C90/D95</f>
        <v>5599.9875000000002</v>
      </c>
      <c r="E96" s="242">
        <f>C90/E95</f>
        <v>4355.5458333333336</v>
      </c>
      <c r="F96" s="235"/>
      <c r="G96" s="236"/>
    </row>
    <row r="97" spans="1:7" ht="15.6" customHeight="1" x14ac:dyDescent="0.25">
      <c r="A97" s="80"/>
      <c r="B97" s="193" t="s">
        <v>63</v>
      </c>
      <c r="C97" s="203"/>
      <c r="D97" s="203"/>
      <c r="E97" s="203"/>
      <c r="F97" s="203"/>
      <c r="G97" s="203"/>
    </row>
    <row r="98" spans="1:7" ht="11.25" customHeight="1" x14ac:dyDescent="0.25">
      <c r="E98" s="154"/>
    </row>
    <row r="99" spans="1:7" ht="11.25" customHeight="1" x14ac:dyDescent="0.25">
      <c r="E99" s="154"/>
    </row>
    <row r="100" spans="1:7" ht="11.25" customHeight="1" x14ac:dyDescent="0.25">
      <c r="E100" s="154"/>
    </row>
    <row r="101" spans="1:7" ht="11.25" customHeight="1" x14ac:dyDescent="0.25">
      <c r="E101" s="154"/>
    </row>
    <row r="102" spans="1:7" ht="11.25" customHeight="1" x14ac:dyDescent="0.25">
      <c r="E102" s="154"/>
    </row>
    <row r="103" spans="1:7" ht="11.25" customHeight="1" x14ac:dyDescent="0.25">
      <c r="E103" s="154"/>
    </row>
    <row r="104" spans="1:7" ht="11.25" customHeight="1" x14ac:dyDescent="0.25">
      <c r="E104" s="154"/>
    </row>
    <row r="105" spans="1:7" ht="11.25" customHeight="1" x14ac:dyDescent="0.25">
      <c r="E105" s="154"/>
    </row>
    <row r="106" spans="1:7" ht="11.25" customHeight="1" x14ac:dyDescent="0.25">
      <c r="E106" s="154"/>
    </row>
    <row r="107" spans="1:7" ht="11.25" customHeight="1" x14ac:dyDescent="0.25">
      <c r="E107" s="154"/>
    </row>
    <row r="108" spans="1:7" ht="11.25" customHeight="1" x14ac:dyDescent="0.25">
      <c r="E108" s="154"/>
    </row>
    <row r="109" spans="1:7" ht="11.25" customHeight="1" x14ac:dyDescent="0.25">
      <c r="E109" s="154"/>
    </row>
    <row r="110" spans="1:7" ht="11.25" customHeight="1" x14ac:dyDescent="0.25">
      <c r="E110" s="154"/>
    </row>
    <row r="111" spans="1:7" ht="11.25" customHeight="1" x14ac:dyDescent="0.25">
      <c r="E111" s="154"/>
    </row>
    <row r="112" spans="1:7" ht="11.25" customHeight="1" x14ac:dyDescent="0.25">
      <c r="E112" s="154"/>
    </row>
    <row r="113" spans="5:5" ht="11.25" customHeight="1" x14ac:dyDescent="0.25">
      <c r="E113" s="154"/>
    </row>
    <row r="114" spans="5:5" ht="11.25" customHeight="1" x14ac:dyDescent="0.25">
      <c r="E114" s="154"/>
    </row>
    <row r="115" spans="5:5" ht="11.25" customHeight="1" x14ac:dyDescent="0.25">
      <c r="E115" s="154"/>
    </row>
    <row r="116" spans="5:5" ht="11.25" customHeight="1" x14ac:dyDescent="0.25">
      <c r="E116" s="154"/>
    </row>
    <row r="117" spans="5:5" ht="11.25" customHeight="1" x14ac:dyDescent="0.25">
      <c r="E117" s="154"/>
    </row>
    <row r="118" spans="5:5" ht="11.25" customHeight="1" x14ac:dyDescent="0.25">
      <c r="E118" s="154"/>
    </row>
    <row r="119" spans="5:5" ht="11.25" customHeight="1" x14ac:dyDescent="0.25">
      <c r="E119" s="154"/>
    </row>
    <row r="120" spans="5:5" ht="11.25" customHeight="1" x14ac:dyDescent="0.25">
      <c r="E120" s="154"/>
    </row>
    <row r="121" spans="5:5" ht="11.25" customHeight="1" x14ac:dyDescent="0.25">
      <c r="E121" s="154"/>
    </row>
    <row r="122" spans="5:5" ht="11.25" customHeight="1" x14ac:dyDescent="0.25">
      <c r="E122" s="154"/>
    </row>
    <row r="123" spans="5:5" ht="11.25" customHeight="1" x14ac:dyDescent="0.25">
      <c r="E123" s="154"/>
    </row>
    <row r="124" spans="5:5" ht="11.25" customHeight="1" x14ac:dyDescent="0.25">
      <c r="E124" s="154"/>
    </row>
    <row r="125" spans="5:5" ht="11.25" customHeight="1" x14ac:dyDescent="0.25">
      <c r="E125" s="154"/>
    </row>
    <row r="126" spans="5:5" ht="11.25" customHeight="1" x14ac:dyDescent="0.25">
      <c r="E126" s="154"/>
    </row>
    <row r="127" spans="5:5" ht="11.25" customHeight="1" x14ac:dyDescent="0.25">
      <c r="E127" s="154"/>
    </row>
    <row r="128" spans="5:5" ht="11.25" customHeight="1" x14ac:dyDescent="0.25">
      <c r="E128" s="154"/>
    </row>
    <row r="129" spans="5:5" ht="11.25" customHeight="1" x14ac:dyDescent="0.25">
      <c r="E129" s="154"/>
    </row>
    <row r="130" spans="5:5" ht="11.25" customHeight="1" x14ac:dyDescent="0.25">
      <c r="E130" s="154"/>
    </row>
    <row r="131" spans="5:5" ht="11.25" customHeight="1" x14ac:dyDescent="0.25">
      <c r="E131" s="154"/>
    </row>
    <row r="132" spans="5:5" ht="11.25" customHeight="1" x14ac:dyDescent="0.25">
      <c r="E132" s="154"/>
    </row>
    <row r="133" spans="5:5" ht="11.25" customHeight="1" x14ac:dyDescent="0.25">
      <c r="E133" s="154"/>
    </row>
    <row r="134" spans="5:5" ht="11.25" customHeight="1" x14ac:dyDescent="0.25">
      <c r="E134" s="154"/>
    </row>
    <row r="135" spans="5:5" ht="11.25" customHeight="1" x14ac:dyDescent="0.25">
      <c r="E135" s="154"/>
    </row>
    <row r="136" spans="5:5" ht="11.25" customHeight="1" x14ac:dyDescent="0.25">
      <c r="E136" s="154"/>
    </row>
    <row r="137" spans="5:5" ht="11.25" customHeight="1" x14ac:dyDescent="0.25">
      <c r="E137" s="154"/>
    </row>
    <row r="138" spans="5:5" ht="11.25" customHeight="1" x14ac:dyDescent="0.25">
      <c r="E138" s="154"/>
    </row>
    <row r="139" spans="5:5" ht="11.25" customHeight="1" x14ac:dyDescent="0.25">
      <c r="E139" s="154"/>
    </row>
    <row r="140" spans="5:5" ht="11.25" customHeight="1" x14ac:dyDescent="0.25">
      <c r="E140" s="154"/>
    </row>
    <row r="141" spans="5:5" ht="11.25" customHeight="1" x14ac:dyDescent="0.25">
      <c r="E141" s="154"/>
    </row>
    <row r="142" spans="5:5" ht="11.25" customHeight="1" x14ac:dyDescent="0.25">
      <c r="E142" s="154"/>
    </row>
    <row r="143" spans="5:5" ht="11.25" customHeight="1" x14ac:dyDescent="0.25">
      <c r="E143" s="154"/>
    </row>
    <row r="144" spans="5:5" ht="11.25" customHeight="1" x14ac:dyDescent="0.25">
      <c r="E144" s="154"/>
    </row>
    <row r="145" spans="5:5" ht="11.25" customHeight="1" x14ac:dyDescent="0.25">
      <c r="E145" s="154"/>
    </row>
    <row r="146" spans="5:5" ht="11.25" customHeight="1" x14ac:dyDescent="0.25">
      <c r="E146" s="154"/>
    </row>
    <row r="147" spans="5:5" ht="11.25" customHeight="1" x14ac:dyDescent="0.25">
      <c r="E147" s="154"/>
    </row>
    <row r="148" spans="5:5" ht="11.25" customHeight="1" x14ac:dyDescent="0.25">
      <c r="E148" s="154"/>
    </row>
    <row r="149" spans="5:5" ht="11.25" customHeight="1" x14ac:dyDescent="0.25">
      <c r="E149" s="154"/>
    </row>
    <row r="150" spans="5:5" ht="11.25" customHeight="1" x14ac:dyDescent="0.25">
      <c r="E150" s="154"/>
    </row>
    <row r="151" spans="5:5" ht="11.25" customHeight="1" x14ac:dyDescent="0.25">
      <c r="E151" s="154"/>
    </row>
    <row r="152" spans="5:5" ht="11.25" customHeight="1" x14ac:dyDescent="0.25">
      <c r="E152" s="154"/>
    </row>
    <row r="153" spans="5:5" ht="11.25" customHeight="1" x14ac:dyDescent="0.25">
      <c r="E153" s="154"/>
    </row>
    <row r="154" spans="5:5" ht="11.25" customHeight="1" x14ac:dyDescent="0.25">
      <c r="E154" s="154"/>
    </row>
    <row r="155" spans="5:5" ht="11.25" customHeight="1" x14ac:dyDescent="0.25">
      <c r="E155" s="154"/>
    </row>
    <row r="156" spans="5:5" ht="11.25" customHeight="1" x14ac:dyDescent="0.25">
      <c r="E156" s="154"/>
    </row>
    <row r="157" spans="5:5" ht="11.25" customHeight="1" x14ac:dyDescent="0.25">
      <c r="E157" s="154"/>
    </row>
    <row r="158" spans="5:5" ht="11.25" customHeight="1" x14ac:dyDescent="0.25">
      <c r="E158" s="154"/>
    </row>
    <row r="159" spans="5:5" ht="11.25" customHeight="1" x14ac:dyDescent="0.25">
      <c r="E159" s="154"/>
    </row>
    <row r="160" spans="5:5" ht="11.25" customHeight="1" x14ac:dyDescent="0.25">
      <c r="E160" s="154"/>
    </row>
    <row r="161" spans="5:5" ht="11.25" customHeight="1" x14ac:dyDescent="0.25">
      <c r="E161" s="154"/>
    </row>
    <row r="162" spans="5:5" ht="11.25" customHeight="1" x14ac:dyDescent="0.25">
      <c r="E162" s="154"/>
    </row>
    <row r="163" spans="5:5" ht="11.25" customHeight="1" x14ac:dyDescent="0.25">
      <c r="E163" s="154"/>
    </row>
    <row r="164" spans="5:5" ht="11.25" customHeight="1" x14ac:dyDescent="0.25">
      <c r="E164" s="154"/>
    </row>
    <row r="165" spans="5:5" ht="11.25" customHeight="1" x14ac:dyDescent="0.25">
      <c r="E165" s="154"/>
    </row>
    <row r="166" spans="5:5" ht="11.25" customHeight="1" x14ac:dyDescent="0.25">
      <c r="E166" s="154"/>
    </row>
    <row r="167" spans="5:5" ht="11.25" customHeight="1" x14ac:dyDescent="0.25">
      <c r="E167" s="154"/>
    </row>
    <row r="168" spans="5:5" ht="11.25" customHeight="1" x14ac:dyDescent="0.25">
      <c r="E168" s="154"/>
    </row>
    <row r="169" spans="5:5" ht="11.25" customHeight="1" x14ac:dyDescent="0.25">
      <c r="E169" s="154"/>
    </row>
    <row r="170" spans="5:5" ht="11.25" customHeight="1" x14ac:dyDescent="0.25">
      <c r="E170" s="154"/>
    </row>
    <row r="171" spans="5:5" ht="11.25" customHeight="1" x14ac:dyDescent="0.25">
      <c r="E171" s="154"/>
    </row>
    <row r="172" spans="5:5" ht="11.25" customHeight="1" x14ac:dyDescent="0.25">
      <c r="E172" s="154"/>
    </row>
    <row r="173" spans="5:5" ht="11.25" customHeight="1" x14ac:dyDescent="0.25">
      <c r="E173" s="154"/>
    </row>
    <row r="174" spans="5:5" ht="11.25" customHeight="1" x14ac:dyDescent="0.25">
      <c r="E174" s="154"/>
    </row>
    <row r="175" spans="5:5" ht="11.25" customHeight="1" x14ac:dyDescent="0.25">
      <c r="E175" s="154"/>
    </row>
    <row r="176" spans="5:5" ht="11.25" customHeight="1" x14ac:dyDescent="0.25">
      <c r="E176" s="154"/>
    </row>
    <row r="177" spans="5:5" ht="11.25" customHeight="1" x14ac:dyDescent="0.25">
      <c r="E177" s="154"/>
    </row>
    <row r="178" spans="5:5" ht="11.25" customHeight="1" x14ac:dyDescent="0.25">
      <c r="E178" s="154"/>
    </row>
    <row r="179" spans="5:5" ht="11.25" customHeight="1" x14ac:dyDescent="0.25">
      <c r="E179" s="154"/>
    </row>
    <row r="180" spans="5:5" ht="11.25" customHeight="1" x14ac:dyDescent="0.25">
      <c r="E180" s="154"/>
    </row>
    <row r="181" spans="5:5" ht="11.25" customHeight="1" x14ac:dyDescent="0.25">
      <c r="E181" s="154"/>
    </row>
    <row r="182" spans="5:5" ht="11.25" customHeight="1" x14ac:dyDescent="0.25">
      <c r="E182" s="154"/>
    </row>
    <row r="183" spans="5:5" ht="11.25" customHeight="1" x14ac:dyDescent="0.25">
      <c r="E183" s="154"/>
    </row>
    <row r="184" spans="5:5" ht="11.25" customHeight="1" x14ac:dyDescent="0.25">
      <c r="E184" s="154"/>
    </row>
    <row r="185" spans="5:5" ht="11.25" customHeight="1" x14ac:dyDescent="0.25">
      <c r="E185" s="154"/>
    </row>
    <row r="186" spans="5:5" ht="11.25" customHeight="1" x14ac:dyDescent="0.25">
      <c r="E186" s="154"/>
    </row>
    <row r="187" spans="5:5" ht="11.25" customHeight="1" x14ac:dyDescent="0.25">
      <c r="E187" s="154"/>
    </row>
    <row r="188" spans="5:5" ht="11.25" customHeight="1" x14ac:dyDescent="0.25">
      <c r="E188" s="154"/>
    </row>
    <row r="189" spans="5:5" ht="11.25" customHeight="1" x14ac:dyDescent="0.25">
      <c r="E189" s="154"/>
    </row>
    <row r="190" spans="5:5" ht="11.25" customHeight="1" x14ac:dyDescent="0.25">
      <c r="E190" s="154"/>
    </row>
    <row r="191" spans="5:5" ht="11.25" customHeight="1" x14ac:dyDescent="0.25">
      <c r="E191" s="154"/>
    </row>
    <row r="192" spans="5:5" ht="11.25" customHeight="1" x14ac:dyDescent="0.25">
      <c r="E192" s="154"/>
    </row>
    <row r="193" spans="5:5" ht="11.25" customHeight="1" x14ac:dyDescent="0.25">
      <c r="E193" s="154"/>
    </row>
    <row r="194" spans="5:5" ht="11.25" customHeight="1" x14ac:dyDescent="0.25">
      <c r="E194" s="154"/>
    </row>
    <row r="195" spans="5:5" ht="11.25" customHeight="1" x14ac:dyDescent="0.25">
      <c r="E195" s="154"/>
    </row>
    <row r="196" spans="5:5" ht="11.25" customHeight="1" x14ac:dyDescent="0.25">
      <c r="E196" s="154"/>
    </row>
    <row r="197" spans="5:5" ht="11.25" customHeight="1" x14ac:dyDescent="0.25">
      <c r="E197" s="154"/>
    </row>
    <row r="198" spans="5:5" ht="11.25" customHeight="1" x14ac:dyDescent="0.25">
      <c r="E198" s="154"/>
    </row>
    <row r="199" spans="5:5" ht="11.25" customHeight="1" x14ac:dyDescent="0.25">
      <c r="E199" s="154"/>
    </row>
    <row r="200" spans="5:5" ht="11.25" customHeight="1" x14ac:dyDescent="0.25">
      <c r="E200" s="154"/>
    </row>
    <row r="201" spans="5:5" ht="11.25" customHeight="1" x14ac:dyDescent="0.25">
      <c r="E201" s="154"/>
    </row>
    <row r="202" spans="5:5" ht="11.25" customHeight="1" x14ac:dyDescent="0.25">
      <c r="E202" s="154"/>
    </row>
    <row r="203" spans="5:5" ht="11.25" customHeight="1" x14ac:dyDescent="0.25">
      <c r="E203" s="154"/>
    </row>
    <row r="204" spans="5:5" ht="11.25" customHeight="1" x14ac:dyDescent="0.25">
      <c r="E204" s="154"/>
    </row>
    <row r="205" spans="5:5" ht="11.25" customHeight="1" x14ac:dyDescent="0.25">
      <c r="E205" s="154"/>
    </row>
    <row r="206" spans="5:5" ht="11.25" customHeight="1" x14ac:dyDescent="0.25">
      <c r="E206" s="154"/>
    </row>
    <row r="207" spans="5:5" ht="11.25" customHeight="1" x14ac:dyDescent="0.25">
      <c r="E207" s="154"/>
    </row>
    <row r="208" spans="5:5" ht="11.25" customHeight="1" x14ac:dyDescent="0.25">
      <c r="E208" s="154"/>
    </row>
    <row r="209" spans="5:5" ht="11.25" customHeight="1" x14ac:dyDescent="0.25">
      <c r="E209" s="154"/>
    </row>
    <row r="210" spans="5:5" ht="11.25" customHeight="1" x14ac:dyDescent="0.25">
      <c r="E210" s="154"/>
    </row>
    <row r="211" spans="5:5" ht="11.25" customHeight="1" x14ac:dyDescent="0.25">
      <c r="E211" s="154"/>
    </row>
    <row r="212" spans="5:5" ht="11.25" customHeight="1" x14ac:dyDescent="0.25">
      <c r="E212" s="154"/>
    </row>
    <row r="213" spans="5:5" ht="11.25" customHeight="1" x14ac:dyDescent="0.25">
      <c r="E213" s="154"/>
    </row>
    <row r="214" spans="5:5" ht="11.25" customHeight="1" x14ac:dyDescent="0.25">
      <c r="E214" s="154"/>
    </row>
    <row r="215" spans="5:5" ht="11.25" customHeight="1" x14ac:dyDescent="0.25">
      <c r="E215" s="154"/>
    </row>
    <row r="216" spans="5:5" ht="11.25" customHeight="1" x14ac:dyDescent="0.25">
      <c r="E216" s="154"/>
    </row>
    <row r="217" spans="5:5" ht="11.25" customHeight="1" x14ac:dyDescent="0.25">
      <c r="E217" s="154"/>
    </row>
    <row r="218" spans="5:5" ht="11.25" customHeight="1" x14ac:dyDescent="0.25">
      <c r="E218" s="154"/>
    </row>
    <row r="219" spans="5:5" ht="11.25" customHeight="1" x14ac:dyDescent="0.25">
      <c r="E219" s="154"/>
    </row>
    <row r="220" spans="5:5" ht="11.25" customHeight="1" x14ac:dyDescent="0.25">
      <c r="E220" s="154"/>
    </row>
    <row r="221" spans="5:5" ht="11.25" customHeight="1" x14ac:dyDescent="0.25">
      <c r="E221" s="154"/>
    </row>
    <row r="222" spans="5:5" ht="11.25" customHeight="1" x14ac:dyDescent="0.25">
      <c r="E222" s="154"/>
    </row>
    <row r="223" spans="5:5" ht="11.25" customHeight="1" x14ac:dyDescent="0.25">
      <c r="E223" s="154"/>
    </row>
    <row r="224" spans="5:5" ht="11.25" customHeight="1" x14ac:dyDescent="0.25">
      <c r="E224" s="154"/>
    </row>
    <row r="225" spans="5:5" ht="11.25" customHeight="1" x14ac:dyDescent="0.25">
      <c r="E225" s="154"/>
    </row>
    <row r="226" spans="5:5" ht="11.25" customHeight="1" x14ac:dyDescent="0.25">
      <c r="E226" s="154"/>
    </row>
    <row r="227" spans="5:5" ht="11.25" customHeight="1" x14ac:dyDescent="0.25">
      <c r="E227" s="154"/>
    </row>
    <row r="228" spans="5:5" ht="11.25" customHeight="1" x14ac:dyDescent="0.25">
      <c r="E228" s="154"/>
    </row>
    <row r="229" spans="5:5" ht="11.25" customHeight="1" x14ac:dyDescent="0.25">
      <c r="E229" s="154"/>
    </row>
    <row r="230" spans="5:5" ht="11.25" customHeight="1" x14ac:dyDescent="0.25">
      <c r="E230" s="154"/>
    </row>
    <row r="231" spans="5:5" ht="11.25" customHeight="1" x14ac:dyDescent="0.25">
      <c r="E231" s="154"/>
    </row>
    <row r="232" spans="5:5" ht="11.25" customHeight="1" x14ac:dyDescent="0.25">
      <c r="E232" s="154"/>
    </row>
    <row r="233" spans="5:5" ht="11.25" customHeight="1" x14ac:dyDescent="0.25">
      <c r="E233" s="154"/>
    </row>
    <row r="234" spans="5:5" ht="11.25" customHeight="1" x14ac:dyDescent="0.25">
      <c r="E234" s="154"/>
    </row>
    <row r="235" spans="5:5" ht="11.25" customHeight="1" x14ac:dyDescent="0.25">
      <c r="E235" s="154"/>
    </row>
    <row r="236" spans="5:5" ht="11.25" customHeight="1" x14ac:dyDescent="0.25">
      <c r="E236" s="154"/>
    </row>
    <row r="237" spans="5:5" ht="11.25" customHeight="1" x14ac:dyDescent="0.25">
      <c r="E237" s="154"/>
    </row>
    <row r="238" spans="5:5" ht="11.25" customHeight="1" x14ac:dyDescent="0.25">
      <c r="E238" s="154"/>
    </row>
    <row r="239" spans="5:5" ht="11.25" customHeight="1" x14ac:dyDescent="0.25">
      <c r="E239" s="154"/>
    </row>
    <row r="240" spans="5:5" ht="11.25" customHeight="1" x14ac:dyDescent="0.25">
      <c r="E240" s="154"/>
    </row>
    <row r="241" spans="5:5" ht="11.25" customHeight="1" x14ac:dyDescent="0.25">
      <c r="E241" s="154"/>
    </row>
    <row r="242" spans="5:5" ht="11.25" customHeight="1" x14ac:dyDescent="0.25">
      <c r="E242" s="154"/>
    </row>
    <row r="243" spans="5:5" ht="11.25" customHeight="1" x14ac:dyDescent="0.25">
      <c r="E243" s="154"/>
    </row>
    <row r="244" spans="5:5" ht="11.25" customHeight="1" x14ac:dyDescent="0.25">
      <c r="E244" s="154"/>
    </row>
    <row r="245" spans="5:5" ht="11.25" customHeight="1" x14ac:dyDescent="0.25">
      <c r="E245" s="154"/>
    </row>
    <row r="246" spans="5:5" ht="11.25" customHeight="1" x14ac:dyDescent="0.25">
      <c r="E246" s="154"/>
    </row>
    <row r="247" spans="5:5" ht="11.25" customHeight="1" x14ac:dyDescent="0.25">
      <c r="E247" s="154"/>
    </row>
    <row r="248" spans="5:5" ht="11.25" customHeight="1" x14ac:dyDescent="0.25">
      <c r="E248" s="154"/>
    </row>
    <row r="249" spans="5:5" ht="11.25" customHeight="1" x14ac:dyDescent="0.25">
      <c r="E249" s="154"/>
    </row>
    <row r="250" spans="5:5" ht="11.25" customHeight="1" x14ac:dyDescent="0.25">
      <c r="E250" s="154"/>
    </row>
    <row r="251" spans="5:5" ht="11.25" customHeight="1" x14ac:dyDescent="0.25">
      <c r="E251" s="154"/>
    </row>
    <row r="252" spans="5:5" ht="11.25" customHeight="1" x14ac:dyDescent="0.25">
      <c r="E252" s="154"/>
    </row>
    <row r="253" spans="5:5" ht="11.25" customHeight="1" x14ac:dyDescent="0.25">
      <c r="E253" s="154"/>
    </row>
    <row r="254" spans="5:5" ht="11.25" customHeight="1" x14ac:dyDescent="0.25">
      <c r="E254" s="154"/>
    </row>
    <row r="255" spans="5:5" ht="11.25" customHeight="1" x14ac:dyDescent="0.25">
      <c r="E255" s="154"/>
    </row>
    <row r="256" spans="5:5" ht="11.25" customHeight="1" x14ac:dyDescent="0.25">
      <c r="E256" s="154"/>
    </row>
    <row r="257" spans="5:5" ht="11.25" customHeight="1" x14ac:dyDescent="0.25">
      <c r="E257" s="154"/>
    </row>
    <row r="258" spans="5:5" ht="11.25" customHeight="1" x14ac:dyDescent="0.25">
      <c r="E258" s="154"/>
    </row>
    <row r="259" spans="5:5" ht="11.25" customHeight="1" x14ac:dyDescent="0.25">
      <c r="E259" s="154"/>
    </row>
    <row r="260" spans="5:5" ht="11.25" customHeight="1" x14ac:dyDescent="0.25">
      <c r="E260" s="154"/>
    </row>
    <row r="261" spans="5:5" ht="11.25" customHeight="1" x14ac:dyDescent="0.25">
      <c r="E261" s="154"/>
    </row>
    <row r="262" spans="5:5" ht="11.25" customHeight="1" x14ac:dyDescent="0.25">
      <c r="E262" s="154"/>
    </row>
    <row r="263" spans="5:5" ht="11.25" customHeight="1" x14ac:dyDescent="0.25">
      <c r="E263" s="154"/>
    </row>
    <row r="264" spans="5:5" ht="11.25" customHeight="1" x14ac:dyDescent="0.25">
      <c r="E264" s="154"/>
    </row>
    <row r="265" spans="5:5" ht="11.25" customHeight="1" x14ac:dyDescent="0.25">
      <c r="E265" s="154"/>
    </row>
    <row r="266" spans="5:5" ht="11.25" customHeight="1" x14ac:dyDescent="0.25">
      <c r="E266" s="154"/>
    </row>
    <row r="267" spans="5:5" ht="11.25" customHeight="1" x14ac:dyDescent="0.25">
      <c r="E267" s="154"/>
    </row>
    <row r="268" spans="5:5" ht="11.25" customHeight="1" x14ac:dyDescent="0.25">
      <c r="E268" s="154"/>
    </row>
    <row r="269" spans="5:5" ht="11.25" customHeight="1" x14ac:dyDescent="0.25">
      <c r="E269" s="154"/>
    </row>
    <row r="270" spans="5:5" ht="11.25" customHeight="1" x14ac:dyDescent="0.25">
      <c r="E270" s="154"/>
    </row>
    <row r="271" spans="5:5" ht="11.25" customHeight="1" x14ac:dyDescent="0.25">
      <c r="E271" s="154"/>
    </row>
    <row r="272" spans="5:5" ht="11.25" customHeight="1" x14ac:dyDescent="0.25">
      <c r="E272" s="154"/>
    </row>
    <row r="273" spans="5:5" ht="11.25" customHeight="1" x14ac:dyDescent="0.25">
      <c r="E273" s="154"/>
    </row>
    <row r="274" spans="5:5" ht="11.25" customHeight="1" x14ac:dyDescent="0.25">
      <c r="E274" s="154"/>
    </row>
    <row r="275" spans="5:5" ht="11.25" customHeight="1" x14ac:dyDescent="0.25">
      <c r="E275" s="154"/>
    </row>
    <row r="276" spans="5:5" ht="11.25" customHeight="1" x14ac:dyDescent="0.25">
      <c r="E276" s="154"/>
    </row>
    <row r="277" spans="5:5" ht="11.25" customHeight="1" x14ac:dyDescent="0.25">
      <c r="E277" s="154"/>
    </row>
    <row r="278" spans="5:5" ht="11.25" customHeight="1" x14ac:dyDescent="0.25">
      <c r="E278" s="154"/>
    </row>
    <row r="279" spans="5:5" ht="11.25" customHeight="1" x14ac:dyDescent="0.25">
      <c r="E279" s="154"/>
    </row>
    <row r="280" spans="5:5" ht="11.25" customHeight="1" x14ac:dyDescent="0.25">
      <c r="E280" s="154"/>
    </row>
    <row r="281" spans="5:5" ht="11.25" customHeight="1" x14ac:dyDescent="0.25">
      <c r="E281" s="154"/>
    </row>
    <row r="282" spans="5:5" ht="11.25" customHeight="1" x14ac:dyDescent="0.25">
      <c r="E282" s="154"/>
    </row>
    <row r="283" spans="5:5" ht="11.25" customHeight="1" x14ac:dyDescent="0.25">
      <c r="E283" s="154"/>
    </row>
    <row r="284" spans="5:5" ht="11.25" customHeight="1" x14ac:dyDescent="0.25">
      <c r="E284" s="154"/>
    </row>
    <row r="285" spans="5:5" ht="11.25" customHeight="1" x14ac:dyDescent="0.25">
      <c r="E285" s="154"/>
    </row>
    <row r="286" spans="5:5" ht="11.25" customHeight="1" x14ac:dyDescent="0.25">
      <c r="E286" s="154"/>
    </row>
    <row r="287" spans="5:5" ht="11.25" customHeight="1" x14ac:dyDescent="0.25">
      <c r="E287" s="154"/>
    </row>
    <row r="288" spans="5:5" ht="11.25" customHeight="1" x14ac:dyDescent="0.25">
      <c r="E288" s="154"/>
    </row>
    <row r="289" spans="5:5" ht="11.25" customHeight="1" x14ac:dyDescent="0.25">
      <c r="E289" s="154"/>
    </row>
    <row r="290" spans="5:5" ht="11.25" customHeight="1" x14ac:dyDescent="0.25">
      <c r="E290" s="154"/>
    </row>
    <row r="291" spans="5:5" ht="11.25" customHeight="1" x14ac:dyDescent="0.25">
      <c r="E291" s="154"/>
    </row>
    <row r="292" spans="5:5" ht="11.25" customHeight="1" x14ac:dyDescent="0.25">
      <c r="E292" s="154"/>
    </row>
    <row r="293" spans="5:5" ht="11.25" customHeight="1" x14ac:dyDescent="0.25">
      <c r="E293" s="154"/>
    </row>
    <row r="294" spans="5:5" ht="11.25" customHeight="1" x14ac:dyDescent="0.25">
      <c r="E294" s="154"/>
    </row>
    <row r="295" spans="5:5" ht="11.25" customHeight="1" x14ac:dyDescent="0.25">
      <c r="E295" s="154"/>
    </row>
    <row r="296" spans="5:5" ht="11.25" customHeight="1" x14ac:dyDescent="0.25">
      <c r="E296" s="154"/>
    </row>
    <row r="297" spans="5:5" ht="11.25" customHeight="1" x14ac:dyDescent="0.25">
      <c r="E297" s="154"/>
    </row>
    <row r="298" spans="5:5" ht="11.25" customHeight="1" x14ac:dyDescent="0.25">
      <c r="E298" s="154"/>
    </row>
    <row r="299" spans="5:5" ht="11.25" customHeight="1" x14ac:dyDescent="0.25">
      <c r="E299" s="154"/>
    </row>
    <row r="300" spans="5:5" ht="11.25" customHeight="1" x14ac:dyDescent="0.25">
      <c r="E300" s="154"/>
    </row>
    <row r="301" spans="5:5" ht="11.25" customHeight="1" x14ac:dyDescent="0.25">
      <c r="E301" s="154"/>
    </row>
    <row r="302" spans="5:5" ht="11.25" customHeight="1" x14ac:dyDescent="0.25">
      <c r="E302" s="154"/>
    </row>
    <row r="303" spans="5:5" ht="11.25" customHeight="1" x14ac:dyDescent="0.25">
      <c r="E303" s="154"/>
    </row>
    <row r="304" spans="5:5" ht="11.25" customHeight="1" x14ac:dyDescent="0.25">
      <c r="E304" s="154"/>
    </row>
    <row r="305" spans="5:5" ht="11.25" customHeight="1" x14ac:dyDescent="0.25">
      <c r="E305" s="154"/>
    </row>
    <row r="306" spans="5:5" ht="11.25" customHeight="1" x14ac:dyDescent="0.25">
      <c r="E306" s="154"/>
    </row>
    <row r="307" spans="5:5" ht="11.25" customHeight="1" x14ac:dyDescent="0.25">
      <c r="E307" s="154"/>
    </row>
    <row r="308" spans="5:5" ht="11.25" customHeight="1" x14ac:dyDescent="0.25">
      <c r="E308" s="154"/>
    </row>
    <row r="309" spans="5:5" ht="11.25" customHeight="1" x14ac:dyDescent="0.25">
      <c r="E309" s="154"/>
    </row>
    <row r="310" spans="5:5" ht="11.25" customHeight="1" x14ac:dyDescent="0.25">
      <c r="E310" s="154"/>
    </row>
    <row r="311" spans="5:5" ht="11.25" customHeight="1" x14ac:dyDescent="0.25">
      <c r="E311" s="154"/>
    </row>
    <row r="312" spans="5:5" ht="11.25" customHeight="1" x14ac:dyDescent="0.25">
      <c r="E312" s="154"/>
    </row>
    <row r="313" spans="5:5" ht="11.25" customHeight="1" x14ac:dyDescent="0.25">
      <c r="E313" s="154"/>
    </row>
    <row r="314" spans="5:5" ht="11.25" customHeight="1" x14ac:dyDescent="0.25">
      <c r="E314" s="154"/>
    </row>
    <row r="315" spans="5:5" ht="11.25" customHeight="1" x14ac:dyDescent="0.25">
      <c r="E315" s="154"/>
    </row>
    <row r="316" spans="5:5" ht="11.25" customHeight="1" x14ac:dyDescent="0.25">
      <c r="E316" s="154"/>
    </row>
    <row r="317" spans="5:5" ht="11.25" customHeight="1" x14ac:dyDescent="0.25">
      <c r="E317" s="154"/>
    </row>
    <row r="318" spans="5:5" ht="11.25" customHeight="1" x14ac:dyDescent="0.25">
      <c r="E318" s="154"/>
    </row>
    <row r="319" spans="5:5" ht="11.25" customHeight="1" x14ac:dyDescent="0.25">
      <c r="E319" s="154"/>
    </row>
    <row r="320" spans="5:5" ht="11.25" customHeight="1" x14ac:dyDescent="0.25">
      <c r="E320" s="154"/>
    </row>
    <row r="321" spans="5:5" ht="11.25" customHeight="1" x14ac:dyDescent="0.25">
      <c r="E321" s="154"/>
    </row>
    <row r="322" spans="5:5" ht="11.25" customHeight="1" x14ac:dyDescent="0.25">
      <c r="E322" s="154"/>
    </row>
    <row r="323" spans="5:5" ht="11.25" customHeight="1" x14ac:dyDescent="0.25">
      <c r="E323" s="154"/>
    </row>
    <row r="324" spans="5:5" ht="11.25" customHeight="1" x14ac:dyDescent="0.25">
      <c r="E324" s="154"/>
    </row>
    <row r="325" spans="5:5" ht="11.25" customHeight="1" x14ac:dyDescent="0.25">
      <c r="E325" s="154"/>
    </row>
    <row r="326" spans="5:5" ht="11.25" customHeight="1" x14ac:dyDescent="0.25">
      <c r="E326" s="154"/>
    </row>
    <row r="327" spans="5:5" ht="11.25" customHeight="1" x14ac:dyDescent="0.25">
      <c r="E327" s="154"/>
    </row>
    <row r="328" spans="5:5" ht="11.25" customHeight="1" x14ac:dyDescent="0.25">
      <c r="E328" s="154"/>
    </row>
    <row r="329" spans="5:5" ht="11.25" customHeight="1" x14ac:dyDescent="0.25">
      <c r="E329" s="154"/>
    </row>
    <row r="330" spans="5:5" ht="11.25" customHeight="1" x14ac:dyDescent="0.25">
      <c r="E330" s="154"/>
    </row>
    <row r="331" spans="5:5" ht="11.25" customHeight="1" x14ac:dyDescent="0.25">
      <c r="E331" s="154"/>
    </row>
    <row r="332" spans="5:5" ht="11.25" customHeight="1" x14ac:dyDescent="0.25">
      <c r="E332" s="154"/>
    </row>
    <row r="333" spans="5:5" ht="11.25" customHeight="1" x14ac:dyDescent="0.25">
      <c r="E333" s="154"/>
    </row>
    <row r="334" spans="5:5" ht="11.25" customHeight="1" x14ac:dyDescent="0.25">
      <c r="E334" s="154"/>
    </row>
    <row r="335" spans="5:5" ht="11.25" customHeight="1" x14ac:dyDescent="0.25">
      <c r="E335" s="154"/>
    </row>
    <row r="336" spans="5:5" ht="11.25" customHeight="1" x14ac:dyDescent="0.25">
      <c r="E336" s="154"/>
    </row>
    <row r="337" spans="5:5" ht="11.25" customHeight="1" x14ac:dyDescent="0.25">
      <c r="E337" s="154"/>
    </row>
    <row r="338" spans="5:5" ht="11.25" customHeight="1" x14ac:dyDescent="0.25">
      <c r="E338" s="154"/>
    </row>
    <row r="339" spans="5:5" ht="11.25" customHeight="1" x14ac:dyDescent="0.25">
      <c r="E339" s="154"/>
    </row>
    <row r="340" spans="5:5" ht="11.25" customHeight="1" x14ac:dyDescent="0.25">
      <c r="E340" s="154"/>
    </row>
    <row r="341" spans="5:5" ht="11.25" customHeight="1" x14ac:dyDescent="0.25">
      <c r="E341" s="154"/>
    </row>
    <row r="342" spans="5:5" ht="11.25" customHeight="1" x14ac:dyDescent="0.25">
      <c r="E342" s="154"/>
    </row>
    <row r="343" spans="5:5" ht="11.25" customHeight="1" x14ac:dyDescent="0.25">
      <c r="E343" s="154"/>
    </row>
    <row r="344" spans="5:5" ht="11.25" customHeight="1" x14ac:dyDescent="0.25">
      <c r="E344" s="154"/>
    </row>
    <row r="345" spans="5:5" ht="11.25" customHeight="1" x14ac:dyDescent="0.25">
      <c r="E345" s="154"/>
    </row>
    <row r="346" spans="5:5" ht="11.25" customHeight="1" x14ac:dyDescent="0.25">
      <c r="E346" s="154"/>
    </row>
    <row r="347" spans="5:5" ht="11.25" customHeight="1" x14ac:dyDescent="0.25">
      <c r="E347" s="154"/>
    </row>
    <row r="348" spans="5:5" ht="11.25" customHeight="1" x14ac:dyDescent="0.25">
      <c r="E348" s="154"/>
    </row>
    <row r="349" spans="5:5" ht="11.25" customHeight="1" x14ac:dyDescent="0.25">
      <c r="E349" s="154"/>
    </row>
    <row r="350" spans="5:5" ht="11.25" customHeight="1" x14ac:dyDescent="0.25">
      <c r="E350" s="154"/>
    </row>
    <row r="351" spans="5:5" ht="11.25" customHeight="1" x14ac:dyDescent="0.25">
      <c r="E351" s="154"/>
    </row>
    <row r="352" spans="5:5" ht="11.25" customHeight="1" x14ac:dyDescent="0.25">
      <c r="E352" s="154"/>
    </row>
    <row r="353" spans="5:5" ht="11.25" customHeight="1" x14ac:dyDescent="0.25">
      <c r="E353" s="154"/>
    </row>
    <row r="354" spans="5:5" ht="11.25" customHeight="1" x14ac:dyDescent="0.25">
      <c r="E354" s="154"/>
    </row>
    <row r="355" spans="5:5" ht="11.25" customHeight="1" x14ac:dyDescent="0.25">
      <c r="E355" s="154"/>
    </row>
    <row r="356" spans="5:5" ht="11.25" customHeight="1" x14ac:dyDescent="0.25">
      <c r="E356" s="154"/>
    </row>
    <row r="357" spans="5:5" ht="11.25" customHeight="1" x14ac:dyDescent="0.25">
      <c r="E357" s="154"/>
    </row>
    <row r="358" spans="5:5" ht="11.25" customHeight="1" x14ac:dyDescent="0.25">
      <c r="E358" s="154"/>
    </row>
    <row r="359" spans="5:5" ht="11.25" customHeight="1" x14ac:dyDescent="0.25">
      <c r="E359" s="154"/>
    </row>
    <row r="360" spans="5:5" ht="11.25" customHeight="1" x14ac:dyDescent="0.25">
      <c r="E360" s="154"/>
    </row>
    <row r="361" spans="5:5" ht="11.25" customHeight="1" x14ac:dyDescent="0.25">
      <c r="E361" s="154"/>
    </row>
    <row r="362" spans="5:5" ht="11.25" customHeight="1" x14ac:dyDescent="0.25">
      <c r="E362" s="154"/>
    </row>
    <row r="363" spans="5:5" ht="11.25" customHeight="1" x14ac:dyDescent="0.25">
      <c r="E363" s="154"/>
    </row>
    <row r="364" spans="5:5" ht="11.25" customHeight="1" x14ac:dyDescent="0.25">
      <c r="E364" s="154"/>
    </row>
    <row r="365" spans="5:5" ht="11.25" customHeight="1" x14ac:dyDescent="0.25">
      <c r="E365" s="154"/>
    </row>
    <row r="366" spans="5:5" ht="11.25" customHeight="1" x14ac:dyDescent="0.25">
      <c r="E366" s="154"/>
    </row>
    <row r="367" spans="5:5" ht="11.25" customHeight="1" x14ac:dyDescent="0.25">
      <c r="E367" s="154"/>
    </row>
    <row r="368" spans="5:5" ht="11.25" customHeight="1" x14ac:dyDescent="0.25">
      <c r="E368" s="154"/>
    </row>
    <row r="369" spans="5:5" ht="11.25" customHeight="1" x14ac:dyDescent="0.25">
      <c r="E369" s="154"/>
    </row>
    <row r="370" spans="5:5" ht="11.25" customHeight="1" x14ac:dyDescent="0.25">
      <c r="E370" s="154"/>
    </row>
    <row r="371" spans="5:5" ht="11.25" customHeight="1" x14ac:dyDescent="0.25">
      <c r="E371" s="154"/>
    </row>
    <row r="372" spans="5:5" ht="11.25" customHeight="1" x14ac:dyDescent="0.25">
      <c r="E372" s="154"/>
    </row>
    <row r="373" spans="5:5" ht="11.25" customHeight="1" x14ac:dyDescent="0.25">
      <c r="E373" s="154"/>
    </row>
    <row r="374" spans="5:5" ht="11.25" customHeight="1" x14ac:dyDescent="0.25">
      <c r="E374" s="154"/>
    </row>
    <row r="375" spans="5:5" ht="11.25" customHeight="1" x14ac:dyDescent="0.25">
      <c r="E375" s="154"/>
    </row>
    <row r="376" spans="5:5" ht="11.25" customHeight="1" x14ac:dyDescent="0.25">
      <c r="E376" s="154"/>
    </row>
    <row r="377" spans="5:5" ht="11.25" customHeight="1" x14ac:dyDescent="0.25">
      <c r="E377" s="154"/>
    </row>
    <row r="378" spans="5:5" ht="11.25" customHeight="1" x14ac:dyDescent="0.25">
      <c r="E378" s="154"/>
    </row>
    <row r="379" spans="5:5" ht="11.25" customHeight="1" x14ac:dyDescent="0.25">
      <c r="E379" s="154"/>
    </row>
    <row r="380" spans="5:5" ht="11.25" customHeight="1" x14ac:dyDescent="0.25">
      <c r="E380" s="154"/>
    </row>
    <row r="381" spans="5:5" ht="11.25" customHeight="1" x14ac:dyDescent="0.25">
      <c r="E381" s="154"/>
    </row>
    <row r="382" spans="5:5" ht="11.25" customHeight="1" x14ac:dyDescent="0.25">
      <c r="E382" s="154"/>
    </row>
    <row r="383" spans="5:5" ht="11.25" customHeight="1" x14ac:dyDescent="0.25">
      <c r="E383" s="154"/>
    </row>
    <row r="384" spans="5:5" ht="11.25" customHeight="1" x14ac:dyDescent="0.25">
      <c r="E384" s="154"/>
    </row>
    <row r="385" spans="5:5" ht="11.25" customHeight="1" x14ac:dyDescent="0.25">
      <c r="E385" s="154"/>
    </row>
    <row r="386" spans="5:5" ht="11.25" customHeight="1" x14ac:dyDescent="0.25">
      <c r="E386" s="154"/>
    </row>
    <row r="387" spans="5:5" ht="11.25" customHeight="1" x14ac:dyDescent="0.25">
      <c r="E387" s="154"/>
    </row>
    <row r="388" spans="5:5" ht="11.25" customHeight="1" x14ac:dyDescent="0.25">
      <c r="E388" s="154"/>
    </row>
    <row r="389" spans="5:5" ht="11.25" customHeight="1" x14ac:dyDescent="0.25">
      <c r="E389" s="154"/>
    </row>
    <row r="390" spans="5:5" ht="11.25" customHeight="1" x14ac:dyDescent="0.25">
      <c r="E390" s="154"/>
    </row>
    <row r="391" spans="5:5" ht="11.25" customHeight="1" x14ac:dyDescent="0.25">
      <c r="E391" s="154"/>
    </row>
    <row r="392" spans="5:5" ht="11.25" customHeight="1" x14ac:dyDescent="0.25">
      <c r="E392" s="154"/>
    </row>
    <row r="393" spans="5:5" ht="11.25" customHeight="1" x14ac:dyDescent="0.25">
      <c r="E393" s="154"/>
    </row>
    <row r="394" spans="5:5" ht="11.25" customHeight="1" x14ac:dyDescent="0.25">
      <c r="E394" s="154"/>
    </row>
    <row r="395" spans="5:5" ht="11.25" customHeight="1" x14ac:dyDescent="0.25">
      <c r="E395" s="154"/>
    </row>
    <row r="396" spans="5:5" ht="11.25" customHeight="1" x14ac:dyDescent="0.25">
      <c r="E396" s="154"/>
    </row>
    <row r="397" spans="5:5" ht="11.25" customHeight="1" x14ac:dyDescent="0.25">
      <c r="E397" s="154"/>
    </row>
    <row r="398" spans="5:5" ht="11.25" customHeight="1" x14ac:dyDescent="0.25">
      <c r="E398" s="154"/>
    </row>
    <row r="399" spans="5:5" ht="11.25" customHeight="1" x14ac:dyDescent="0.25">
      <c r="E399" s="154"/>
    </row>
    <row r="400" spans="5:5" ht="11.25" customHeight="1" x14ac:dyDescent="0.25">
      <c r="E400" s="154"/>
    </row>
    <row r="401" spans="5:5" ht="11.25" customHeight="1" x14ac:dyDescent="0.25">
      <c r="E401" s="154"/>
    </row>
    <row r="402" spans="5:5" ht="11.25" customHeight="1" x14ac:dyDescent="0.25">
      <c r="E402" s="154"/>
    </row>
    <row r="403" spans="5:5" ht="11.25" customHeight="1" x14ac:dyDescent="0.25">
      <c r="E403" s="154"/>
    </row>
    <row r="404" spans="5:5" ht="11.25" customHeight="1" x14ac:dyDescent="0.25">
      <c r="E404" s="154"/>
    </row>
    <row r="405" spans="5:5" ht="11.25" customHeight="1" x14ac:dyDescent="0.25">
      <c r="E405" s="154"/>
    </row>
    <row r="406" spans="5:5" ht="11.25" customHeight="1" x14ac:dyDescent="0.25">
      <c r="E406" s="154"/>
    </row>
    <row r="407" spans="5:5" ht="11.25" customHeight="1" x14ac:dyDescent="0.25">
      <c r="E407" s="154"/>
    </row>
    <row r="408" spans="5:5" ht="11.25" customHeight="1" x14ac:dyDescent="0.25">
      <c r="E408" s="154"/>
    </row>
    <row r="409" spans="5:5" ht="11.25" customHeight="1" x14ac:dyDescent="0.25">
      <c r="E409" s="154"/>
    </row>
    <row r="410" spans="5:5" ht="11.25" customHeight="1" x14ac:dyDescent="0.25">
      <c r="E410" s="154"/>
    </row>
    <row r="411" spans="5:5" ht="11.25" customHeight="1" x14ac:dyDescent="0.25">
      <c r="E411" s="154"/>
    </row>
    <row r="412" spans="5:5" ht="11.25" customHeight="1" x14ac:dyDescent="0.25">
      <c r="E412" s="154"/>
    </row>
    <row r="413" spans="5:5" ht="11.25" customHeight="1" x14ac:dyDescent="0.25">
      <c r="E413" s="154"/>
    </row>
    <row r="414" spans="5:5" ht="11.25" customHeight="1" x14ac:dyDescent="0.25">
      <c r="E414" s="154"/>
    </row>
    <row r="415" spans="5:5" ht="11.25" customHeight="1" x14ac:dyDescent="0.25">
      <c r="E415" s="154"/>
    </row>
    <row r="416" spans="5:5" ht="11.25" customHeight="1" x14ac:dyDescent="0.25">
      <c r="E416" s="154"/>
    </row>
    <row r="417" spans="5:5" ht="11.25" customHeight="1" x14ac:dyDescent="0.25">
      <c r="E417" s="154"/>
    </row>
    <row r="418" spans="5:5" ht="11.25" customHeight="1" x14ac:dyDescent="0.25">
      <c r="E418" s="154"/>
    </row>
    <row r="419" spans="5:5" ht="11.25" customHeight="1" x14ac:dyDescent="0.25">
      <c r="E419" s="154"/>
    </row>
    <row r="420" spans="5:5" ht="11.25" customHeight="1" x14ac:dyDescent="0.25">
      <c r="E420" s="154"/>
    </row>
    <row r="421" spans="5:5" ht="11.25" customHeight="1" x14ac:dyDescent="0.25">
      <c r="E421" s="154"/>
    </row>
    <row r="422" spans="5:5" ht="11.25" customHeight="1" x14ac:dyDescent="0.25">
      <c r="E422" s="154"/>
    </row>
    <row r="423" spans="5:5" ht="11.25" customHeight="1" x14ac:dyDescent="0.25">
      <c r="E423" s="154"/>
    </row>
    <row r="424" spans="5:5" ht="11.25" customHeight="1" x14ac:dyDescent="0.25">
      <c r="E424" s="154"/>
    </row>
    <row r="425" spans="5:5" ht="11.25" customHeight="1" x14ac:dyDescent="0.25">
      <c r="E425" s="154"/>
    </row>
    <row r="426" spans="5:5" ht="11.25" customHeight="1" x14ac:dyDescent="0.25">
      <c r="E426" s="154"/>
    </row>
    <row r="427" spans="5:5" ht="11.25" customHeight="1" x14ac:dyDescent="0.25">
      <c r="E427" s="154"/>
    </row>
    <row r="428" spans="5:5" ht="11.25" customHeight="1" x14ac:dyDescent="0.25">
      <c r="E428" s="154"/>
    </row>
    <row r="429" spans="5:5" ht="11.25" customHeight="1" x14ac:dyDescent="0.25">
      <c r="E429" s="154"/>
    </row>
    <row r="430" spans="5:5" ht="11.25" customHeight="1" x14ac:dyDescent="0.25">
      <c r="E430" s="154"/>
    </row>
    <row r="431" spans="5:5" ht="11.25" customHeight="1" x14ac:dyDescent="0.25">
      <c r="E431" s="154"/>
    </row>
    <row r="432" spans="5:5" ht="11.25" customHeight="1" x14ac:dyDescent="0.25">
      <c r="E432" s="154"/>
    </row>
    <row r="433" spans="5:5" ht="11.25" customHeight="1" x14ac:dyDescent="0.25">
      <c r="E433" s="154"/>
    </row>
    <row r="434" spans="5:5" ht="11.25" customHeight="1" x14ac:dyDescent="0.25">
      <c r="E434" s="154"/>
    </row>
    <row r="435" spans="5:5" ht="11.25" customHeight="1" x14ac:dyDescent="0.25">
      <c r="E435" s="154"/>
    </row>
    <row r="436" spans="5:5" ht="11.25" customHeight="1" x14ac:dyDescent="0.25">
      <c r="E436" s="154"/>
    </row>
    <row r="437" spans="5:5" ht="11.25" customHeight="1" x14ac:dyDescent="0.25">
      <c r="E437" s="154"/>
    </row>
    <row r="438" spans="5:5" ht="11.25" customHeight="1" x14ac:dyDescent="0.25">
      <c r="E438" s="154"/>
    </row>
    <row r="439" spans="5:5" ht="11.25" customHeight="1" x14ac:dyDescent="0.25">
      <c r="E439" s="154"/>
    </row>
    <row r="440" spans="5:5" ht="11.25" customHeight="1" x14ac:dyDescent="0.25">
      <c r="E440" s="154"/>
    </row>
    <row r="441" spans="5:5" ht="11.25" customHeight="1" x14ac:dyDescent="0.25">
      <c r="E441" s="154"/>
    </row>
    <row r="442" spans="5:5" ht="11.25" customHeight="1" x14ac:dyDescent="0.25">
      <c r="E442" s="154"/>
    </row>
    <row r="443" spans="5:5" ht="11.25" customHeight="1" x14ac:dyDescent="0.25">
      <c r="E443" s="154"/>
    </row>
    <row r="444" spans="5:5" ht="11.25" customHeight="1" x14ac:dyDescent="0.25">
      <c r="E444" s="154"/>
    </row>
    <row r="445" spans="5:5" ht="11.25" customHeight="1" x14ac:dyDescent="0.25">
      <c r="E445" s="154"/>
    </row>
    <row r="446" spans="5:5" ht="11.25" customHeight="1" x14ac:dyDescent="0.25">
      <c r="E446" s="154"/>
    </row>
    <row r="447" spans="5:5" ht="11.25" customHeight="1" x14ac:dyDescent="0.25">
      <c r="E447" s="154"/>
    </row>
    <row r="448" spans="5:5" ht="11.25" customHeight="1" x14ac:dyDescent="0.25">
      <c r="E448" s="154"/>
    </row>
    <row r="449" spans="5:5" ht="11.25" customHeight="1" x14ac:dyDescent="0.25">
      <c r="E449" s="154"/>
    </row>
    <row r="450" spans="5:5" ht="11.25" customHeight="1" x14ac:dyDescent="0.25">
      <c r="E450" s="154"/>
    </row>
    <row r="451" spans="5:5" ht="11.25" customHeight="1" x14ac:dyDescent="0.25">
      <c r="E451" s="154"/>
    </row>
    <row r="452" spans="5:5" ht="11.25" customHeight="1" x14ac:dyDescent="0.25">
      <c r="E452" s="154"/>
    </row>
    <row r="453" spans="5:5" ht="11.25" customHeight="1" x14ac:dyDescent="0.25">
      <c r="E453" s="154"/>
    </row>
    <row r="454" spans="5:5" ht="11.25" customHeight="1" x14ac:dyDescent="0.25">
      <c r="E454" s="154"/>
    </row>
    <row r="455" spans="5:5" ht="11.25" customHeight="1" x14ac:dyDescent="0.25">
      <c r="E455" s="154"/>
    </row>
    <row r="456" spans="5:5" ht="11.25" customHeight="1" x14ac:dyDescent="0.25">
      <c r="E456" s="154"/>
    </row>
    <row r="457" spans="5:5" ht="11.25" customHeight="1" x14ac:dyDescent="0.25">
      <c r="E457" s="154"/>
    </row>
    <row r="458" spans="5:5" ht="11.25" customHeight="1" x14ac:dyDescent="0.25">
      <c r="E458" s="154"/>
    </row>
    <row r="459" spans="5:5" ht="11.25" customHeight="1" x14ac:dyDescent="0.25">
      <c r="E459" s="154"/>
    </row>
    <row r="460" spans="5:5" ht="11.25" customHeight="1" x14ac:dyDescent="0.25">
      <c r="E460" s="154"/>
    </row>
    <row r="461" spans="5:5" ht="11.25" customHeight="1" x14ac:dyDescent="0.25">
      <c r="E461" s="154"/>
    </row>
    <row r="462" spans="5:5" ht="11.25" customHeight="1" x14ac:dyDescent="0.25">
      <c r="E462" s="154"/>
    </row>
    <row r="463" spans="5:5" ht="11.25" customHeight="1" x14ac:dyDescent="0.25">
      <c r="E463" s="154"/>
    </row>
    <row r="464" spans="5:5" ht="11.25" customHeight="1" x14ac:dyDescent="0.25">
      <c r="E464" s="154"/>
    </row>
    <row r="465" spans="5:5" ht="11.25" customHeight="1" x14ac:dyDescent="0.25">
      <c r="E465" s="154"/>
    </row>
    <row r="466" spans="5:5" ht="11.25" customHeight="1" x14ac:dyDescent="0.25">
      <c r="E466" s="154"/>
    </row>
    <row r="467" spans="5:5" ht="11.25" customHeight="1" x14ac:dyDescent="0.25">
      <c r="E467" s="154"/>
    </row>
    <row r="468" spans="5:5" ht="11.25" customHeight="1" x14ac:dyDescent="0.25">
      <c r="E468" s="154"/>
    </row>
    <row r="469" spans="5:5" ht="11.25" customHeight="1" x14ac:dyDescent="0.25">
      <c r="E469" s="154"/>
    </row>
    <row r="470" spans="5:5" ht="11.25" customHeight="1" x14ac:dyDescent="0.25">
      <c r="E470" s="154"/>
    </row>
    <row r="471" spans="5:5" ht="11.25" customHeight="1" x14ac:dyDescent="0.25">
      <c r="E471" s="154"/>
    </row>
    <row r="472" spans="5:5" ht="11.25" customHeight="1" x14ac:dyDescent="0.25">
      <c r="E472" s="154"/>
    </row>
    <row r="473" spans="5:5" ht="11.25" customHeight="1" x14ac:dyDescent="0.25">
      <c r="E473" s="154"/>
    </row>
    <row r="474" spans="5:5" ht="11.25" customHeight="1" x14ac:dyDescent="0.25">
      <c r="E474" s="154"/>
    </row>
    <row r="475" spans="5:5" ht="11.25" customHeight="1" x14ac:dyDescent="0.25">
      <c r="E475" s="154"/>
    </row>
    <row r="476" spans="5:5" ht="11.25" customHeight="1" x14ac:dyDescent="0.25">
      <c r="E476" s="154"/>
    </row>
    <row r="477" spans="5:5" ht="11.25" customHeight="1" x14ac:dyDescent="0.25">
      <c r="E477" s="154"/>
    </row>
    <row r="478" spans="5:5" ht="11.25" customHeight="1" x14ac:dyDescent="0.25">
      <c r="E478" s="154"/>
    </row>
    <row r="479" spans="5:5" ht="11.25" customHeight="1" x14ac:dyDescent="0.25">
      <c r="E479" s="154"/>
    </row>
    <row r="480" spans="5:5" ht="11.25" customHeight="1" x14ac:dyDescent="0.25">
      <c r="E480" s="154"/>
    </row>
    <row r="481" spans="5:5" ht="11.25" customHeight="1" x14ac:dyDescent="0.25">
      <c r="E481" s="154"/>
    </row>
    <row r="482" spans="5:5" ht="11.25" customHeight="1" x14ac:dyDescent="0.25">
      <c r="E482" s="154"/>
    </row>
    <row r="483" spans="5:5" ht="11.25" customHeight="1" x14ac:dyDescent="0.25">
      <c r="E483" s="154"/>
    </row>
    <row r="484" spans="5:5" ht="11.25" customHeight="1" x14ac:dyDescent="0.25">
      <c r="E484" s="154"/>
    </row>
    <row r="485" spans="5:5" ht="11.25" customHeight="1" x14ac:dyDescent="0.25">
      <c r="E485" s="154"/>
    </row>
    <row r="486" spans="5:5" ht="11.25" customHeight="1" x14ac:dyDescent="0.25">
      <c r="E486" s="154"/>
    </row>
    <row r="487" spans="5:5" ht="11.25" customHeight="1" x14ac:dyDescent="0.25">
      <c r="E487" s="154"/>
    </row>
    <row r="488" spans="5:5" ht="11.25" customHeight="1" x14ac:dyDescent="0.25">
      <c r="E488" s="154"/>
    </row>
    <row r="489" spans="5:5" ht="11.25" customHeight="1" x14ac:dyDescent="0.25">
      <c r="E489" s="154"/>
    </row>
    <row r="490" spans="5:5" ht="11.25" customHeight="1" x14ac:dyDescent="0.25">
      <c r="E490" s="154"/>
    </row>
    <row r="491" spans="5:5" ht="11.25" customHeight="1" x14ac:dyDescent="0.25">
      <c r="E491" s="154"/>
    </row>
    <row r="492" spans="5:5" ht="11.25" customHeight="1" x14ac:dyDescent="0.25">
      <c r="E492" s="154"/>
    </row>
    <row r="493" spans="5:5" ht="11.25" customHeight="1" x14ac:dyDescent="0.25">
      <c r="E493" s="154"/>
    </row>
    <row r="494" spans="5:5" ht="11.25" customHeight="1" x14ac:dyDescent="0.25">
      <c r="E494" s="154"/>
    </row>
    <row r="495" spans="5:5" ht="11.25" customHeight="1" x14ac:dyDescent="0.25">
      <c r="E495" s="154"/>
    </row>
    <row r="496" spans="5:5" ht="11.25" customHeight="1" x14ac:dyDescent="0.25">
      <c r="E496" s="154"/>
    </row>
    <row r="497" spans="5:5" ht="11.25" customHeight="1" x14ac:dyDescent="0.25">
      <c r="E497" s="154"/>
    </row>
    <row r="498" spans="5:5" ht="11.25" customHeight="1" x14ac:dyDescent="0.25">
      <c r="E498" s="154"/>
    </row>
    <row r="499" spans="5:5" ht="11.25" customHeight="1" x14ac:dyDescent="0.25">
      <c r="E499" s="154"/>
    </row>
    <row r="500" spans="5:5" ht="11.25" customHeight="1" x14ac:dyDescent="0.25">
      <c r="E500" s="154"/>
    </row>
    <row r="501" spans="5:5" ht="11.25" customHeight="1" x14ac:dyDescent="0.25">
      <c r="E501" s="154"/>
    </row>
    <row r="502" spans="5:5" ht="11.25" customHeight="1" x14ac:dyDescent="0.25">
      <c r="E502" s="154"/>
    </row>
    <row r="503" spans="5:5" ht="11.25" customHeight="1" x14ac:dyDescent="0.25">
      <c r="E503" s="154"/>
    </row>
    <row r="504" spans="5:5" ht="11.25" customHeight="1" x14ac:dyDescent="0.25">
      <c r="E504" s="154"/>
    </row>
    <row r="505" spans="5:5" ht="11.25" customHeight="1" x14ac:dyDescent="0.25">
      <c r="E505" s="154"/>
    </row>
    <row r="506" spans="5:5" ht="11.25" customHeight="1" x14ac:dyDescent="0.25">
      <c r="E506" s="154"/>
    </row>
    <row r="507" spans="5:5" ht="11.25" customHeight="1" x14ac:dyDescent="0.25">
      <c r="E507" s="154"/>
    </row>
    <row r="508" spans="5:5" ht="11.25" customHeight="1" x14ac:dyDescent="0.25">
      <c r="E508" s="154"/>
    </row>
    <row r="509" spans="5:5" ht="11.25" customHeight="1" x14ac:dyDescent="0.25">
      <c r="E509" s="154"/>
    </row>
    <row r="510" spans="5:5" ht="11.25" customHeight="1" x14ac:dyDescent="0.25">
      <c r="E510" s="154"/>
    </row>
    <row r="511" spans="5:5" ht="11.25" customHeight="1" x14ac:dyDescent="0.25">
      <c r="E511" s="154"/>
    </row>
    <row r="512" spans="5:5" ht="11.25" customHeight="1" x14ac:dyDescent="0.25">
      <c r="E512" s="154"/>
    </row>
    <row r="513" spans="5:5" ht="11.25" customHeight="1" x14ac:dyDescent="0.25">
      <c r="E513" s="154"/>
    </row>
    <row r="514" spans="5:5" ht="11.25" customHeight="1" x14ac:dyDescent="0.25">
      <c r="E514" s="154"/>
    </row>
    <row r="515" spans="5:5" ht="11.25" customHeight="1" x14ac:dyDescent="0.25">
      <c r="E515" s="154"/>
    </row>
    <row r="516" spans="5:5" ht="11.25" customHeight="1" x14ac:dyDescent="0.25">
      <c r="E516" s="154"/>
    </row>
    <row r="517" spans="5:5" ht="11.25" customHeight="1" x14ac:dyDescent="0.25">
      <c r="E517" s="154"/>
    </row>
    <row r="518" spans="5:5" ht="11.25" customHeight="1" x14ac:dyDescent="0.25">
      <c r="E518" s="154"/>
    </row>
    <row r="519" spans="5:5" ht="11.25" customHeight="1" x14ac:dyDescent="0.25">
      <c r="E519" s="154"/>
    </row>
    <row r="520" spans="5:5" ht="11.25" customHeight="1" x14ac:dyDescent="0.25">
      <c r="E520" s="154"/>
    </row>
    <row r="521" spans="5:5" ht="11.25" customHeight="1" x14ac:dyDescent="0.25">
      <c r="E521" s="154"/>
    </row>
    <row r="522" spans="5:5" ht="11.25" customHeight="1" x14ac:dyDescent="0.25">
      <c r="E522" s="154"/>
    </row>
    <row r="523" spans="5:5" ht="11.25" customHeight="1" x14ac:dyDescent="0.25">
      <c r="E523" s="154"/>
    </row>
    <row r="524" spans="5:5" ht="11.25" customHeight="1" x14ac:dyDescent="0.25">
      <c r="E524" s="154"/>
    </row>
    <row r="525" spans="5:5" ht="11.25" customHeight="1" x14ac:dyDescent="0.25">
      <c r="E525" s="154"/>
    </row>
    <row r="526" spans="5:5" ht="11.25" customHeight="1" x14ac:dyDescent="0.25">
      <c r="E526" s="154"/>
    </row>
    <row r="527" spans="5:5" ht="11.25" customHeight="1" x14ac:dyDescent="0.25">
      <c r="E527" s="154"/>
    </row>
    <row r="528" spans="5:5" ht="11.25" customHeight="1" x14ac:dyDescent="0.25">
      <c r="E528" s="154"/>
    </row>
    <row r="529" spans="5:5" ht="11.25" customHeight="1" x14ac:dyDescent="0.25">
      <c r="E529" s="154"/>
    </row>
    <row r="530" spans="5:5" ht="11.25" customHeight="1" x14ac:dyDescent="0.25">
      <c r="E530" s="154"/>
    </row>
    <row r="531" spans="5:5" ht="11.25" customHeight="1" x14ac:dyDescent="0.25">
      <c r="E531" s="154"/>
    </row>
    <row r="532" spans="5:5" ht="11.25" customHeight="1" x14ac:dyDescent="0.25">
      <c r="E532" s="154"/>
    </row>
    <row r="533" spans="5:5" ht="11.25" customHeight="1" x14ac:dyDescent="0.25">
      <c r="E533" s="154"/>
    </row>
    <row r="534" spans="5:5" ht="11.25" customHeight="1" x14ac:dyDescent="0.25">
      <c r="E534" s="154"/>
    </row>
    <row r="535" spans="5:5" ht="11.25" customHeight="1" x14ac:dyDescent="0.25">
      <c r="E535" s="154"/>
    </row>
    <row r="536" spans="5:5" ht="11.25" customHeight="1" x14ac:dyDescent="0.25">
      <c r="E536" s="154"/>
    </row>
    <row r="537" spans="5:5" ht="11.25" customHeight="1" x14ac:dyDescent="0.25">
      <c r="E537" s="154"/>
    </row>
    <row r="538" spans="5:5" ht="11.25" customHeight="1" x14ac:dyDescent="0.25">
      <c r="E538" s="154"/>
    </row>
    <row r="539" spans="5:5" ht="11.25" customHeight="1" x14ac:dyDescent="0.25">
      <c r="E539" s="154"/>
    </row>
    <row r="540" spans="5:5" ht="11.25" customHeight="1" x14ac:dyDescent="0.25">
      <c r="E540" s="154"/>
    </row>
    <row r="541" spans="5:5" ht="11.25" customHeight="1" x14ac:dyDescent="0.25">
      <c r="E541" s="154"/>
    </row>
    <row r="542" spans="5:5" ht="11.25" customHeight="1" x14ac:dyDescent="0.25">
      <c r="E542" s="154"/>
    </row>
    <row r="543" spans="5:5" ht="11.25" customHeight="1" x14ac:dyDescent="0.25">
      <c r="E543" s="154"/>
    </row>
    <row r="544" spans="5:5" ht="11.25" customHeight="1" x14ac:dyDescent="0.25">
      <c r="E544" s="154"/>
    </row>
    <row r="545" spans="5:5" ht="11.25" customHeight="1" x14ac:dyDescent="0.25">
      <c r="E545" s="154"/>
    </row>
    <row r="546" spans="5:5" ht="11.25" customHeight="1" x14ac:dyDescent="0.25">
      <c r="E546" s="154"/>
    </row>
    <row r="547" spans="5:5" ht="11.25" customHeight="1" x14ac:dyDescent="0.25">
      <c r="E547" s="154"/>
    </row>
    <row r="548" spans="5:5" ht="11.25" customHeight="1" x14ac:dyDescent="0.25">
      <c r="E548" s="154"/>
    </row>
    <row r="549" spans="5:5" ht="11.25" customHeight="1" x14ac:dyDescent="0.25">
      <c r="E549" s="154"/>
    </row>
    <row r="550" spans="5:5" ht="11.25" customHeight="1" x14ac:dyDescent="0.25">
      <c r="E550" s="154"/>
    </row>
    <row r="551" spans="5:5" ht="11.25" customHeight="1" x14ac:dyDescent="0.25">
      <c r="E551" s="154"/>
    </row>
    <row r="552" spans="5:5" ht="11.25" customHeight="1" x14ac:dyDescent="0.25">
      <c r="E552" s="154"/>
    </row>
    <row r="553" spans="5:5" ht="11.25" customHeight="1" x14ac:dyDescent="0.25">
      <c r="E553" s="154"/>
    </row>
    <row r="554" spans="5:5" ht="11.25" customHeight="1" x14ac:dyDescent="0.25">
      <c r="E554" s="154"/>
    </row>
    <row r="555" spans="5:5" ht="11.25" customHeight="1" x14ac:dyDescent="0.25">
      <c r="E555" s="154"/>
    </row>
    <row r="556" spans="5:5" ht="11.25" customHeight="1" x14ac:dyDescent="0.25">
      <c r="E556" s="154"/>
    </row>
    <row r="557" spans="5:5" ht="11.25" customHeight="1" x14ac:dyDescent="0.25">
      <c r="E557" s="154"/>
    </row>
    <row r="558" spans="5:5" ht="11.25" customHeight="1" x14ac:dyDescent="0.25">
      <c r="E558" s="154"/>
    </row>
    <row r="559" spans="5:5" ht="11.25" customHeight="1" x14ac:dyDescent="0.25">
      <c r="E559" s="154"/>
    </row>
    <row r="560" spans="5:5" ht="11.25" customHeight="1" x14ac:dyDescent="0.25">
      <c r="E560" s="154"/>
    </row>
    <row r="561" spans="5:5" ht="11.25" customHeight="1" x14ac:dyDescent="0.25">
      <c r="E561" s="154"/>
    </row>
    <row r="562" spans="5:5" ht="11.25" customHeight="1" x14ac:dyDescent="0.25">
      <c r="E562" s="154"/>
    </row>
    <row r="563" spans="5:5" ht="11.25" customHeight="1" x14ac:dyDescent="0.25">
      <c r="E563" s="154"/>
    </row>
    <row r="564" spans="5:5" ht="11.25" customHeight="1" x14ac:dyDescent="0.25">
      <c r="E564" s="154"/>
    </row>
    <row r="565" spans="5:5" ht="11.25" customHeight="1" x14ac:dyDescent="0.25">
      <c r="E565" s="154"/>
    </row>
    <row r="566" spans="5:5" ht="11.25" customHeight="1" x14ac:dyDescent="0.25">
      <c r="E566" s="154"/>
    </row>
    <row r="567" spans="5:5" ht="11.25" customHeight="1" x14ac:dyDescent="0.25">
      <c r="E567" s="154"/>
    </row>
    <row r="568" spans="5:5" ht="11.25" customHeight="1" x14ac:dyDescent="0.25">
      <c r="E568" s="154"/>
    </row>
    <row r="569" spans="5:5" ht="11.25" customHeight="1" x14ac:dyDescent="0.25">
      <c r="E569" s="154"/>
    </row>
    <row r="570" spans="5:5" ht="11.25" customHeight="1" x14ac:dyDescent="0.25">
      <c r="E570" s="154"/>
    </row>
    <row r="571" spans="5:5" ht="11.25" customHeight="1" x14ac:dyDescent="0.25">
      <c r="E571" s="154"/>
    </row>
    <row r="572" spans="5:5" ht="11.25" customHeight="1" x14ac:dyDescent="0.25">
      <c r="E572" s="154"/>
    </row>
    <row r="573" spans="5:5" ht="11.25" customHeight="1" x14ac:dyDescent="0.25">
      <c r="E573" s="154"/>
    </row>
    <row r="574" spans="5:5" ht="11.25" customHeight="1" x14ac:dyDescent="0.25">
      <c r="E574" s="154"/>
    </row>
    <row r="575" spans="5:5" ht="11.25" customHeight="1" x14ac:dyDescent="0.25">
      <c r="E575" s="154"/>
    </row>
    <row r="576" spans="5:5" ht="11.25" customHeight="1" x14ac:dyDescent="0.25">
      <c r="E576" s="154"/>
    </row>
    <row r="577" spans="5:5" ht="11.25" customHeight="1" x14ac:dyDescent="0.25">
      <c r="E577" s="154"/>
    </row>
    <row r="578" spans="5:5" ht="11.25" customHeight="1" x14ac:dyDescent="0.25">
      <c r="E578" s="154"/>
    </row>
    <row r="579" spans="5:5" ht="11.25" customHeight="1" x14ac:dyDescent="0.25">
      <c r="E579" s="154"/>
    </row>
    <row r="580" spans="5:5" ht="11.25" customHeight="1" x14ac:dyDescent="0.25">
      <c r="E580" s="154"/>
    </row>
    <row r="581" spans="5:5" ht="11.25" customHeight="1" x14ac:dyDescent="0.25">
      <c r="E581" s="154"/>
    </row>
    <row r="582" spans="5:5" ht="11.25" customHeight="1" x14ac:dyDescent="0.25">
      <c r="E582" s="154"/>
    </row>
    <row r="583" spans="5:5" ht="11.25" customHeight="1" x14ac:dyDescent="0.25">
      <c r="E583" s="154"/>
    </row>
    <row r="584" spans="5:5" ht="11.25" customHeight="1" x14ac:dyDescent="0.25">
      <c r="E584" s="154"/>
    </row>
    <row r="585" spans="5:5" ht="11.25" customHeight="1" x14ac:dyDescent="0.25">
      <c r="E585" s="154"/>
    </row>
    <row r="586" spans="5:5" ht="11.25" customHeight="1" x14ac:dyDescent="0.25">
      <c r="E586" s="154"/>
    </row>
    <row r="587" spans="5:5" ht="11.25" customHeight="1" x14ac:dyDescent="0.25">
      <c r="E587" s="154"/>
    </row>
    <row r="588" spans="5:5" ht="11.25" customHeight="1" x14ac:dyDescent="0.25">
      <c r="E588" s="154"/>
    </row>
    <row r="589" spans="5:5" ht="11.25" customHeight="1" x14ac:dyDescent="0.25">
      <c r="E589" s="154"/>
    </row>
    <row r="590" spans="5:5" ht="11.25" customHeight="1" x14ac:dyDescent="0.25">
      <c r="E590" s="154"/>
    </row>
    <row r="591" spans="5:5" ht="11.25" customHeight="1" x14ac:dyDescent="0.25">
      <c r="E591" s="154"/>
    </row>
    <row r="592" spans="5:5" ht="11.25" customHeight="1" x14ac:dyDescent="0.25">
      <c r="E592" s="154"/>
    </row>
    <row r="593" spans="5:5" ht="11.25" customHeight="1" x14ac:dyDescent="0.25">
      <c r="E593" s="154"/>
    </row>
    <row r="594" spans="5:5" ht="11.25" customHeight="1" x14ac:dyDescent="0.25">
      <c r="E594" s="154"/>
    </row>
    <row r="595" spans="5:5" ht="11.25" customHeight="1" x14ac:dyDescent="0.25">
      <c r="E595" s="154"/>
    </row>
    <row r="596" spans="5:5" ht="11.25" customHeight="1" x14ac:dyDescent="0.25">
      <c r="E596" s="154"/>
    </row>
    <row r="597" spans="5:5" ht="11.25" customHeight="1" x14ac:dyDescent="0.25">
      <c r="E597" s="154"/>
    </row>
    <row r="598" spans="5:5" ht="11.25" customHeight="1" x14ac:dyDescent="0.25">
      <c r="E598" s="154"/>
    </row>
    <row r="599" spans="5:5" ht="11.25" customHeight="1" x14ac:dyDescent="0.25">
      <c r="E599" s="154"/>
    </row>
    <row r="600" spans="5:5" ht="11.25" customHeight="1" x14ac:dyDescent="0.25">
      <c r="E600" s="154"/>
    </row>
    <row r="601" spans="5:5" ht="11.25" customHeight="1" x14ac:dyDescent="0.25">
      <c r="E601" s="154"/>
    </row>
    <row r="602" spans="5:5" ht="11.25" customHeight="1" x14ac:dyDescent="0.25">
      <c r="E602" s="154"/>
    </row>
    <row r="603" spans="5:5" ht="11.25" customHeight="1" x14ac:dyDescent="0.25">
      <c r="E603" s="154"/>
    </row>
    <row r="604" spans="5:5" ht="11.25" customHeight="1" x14ac:dyDescent="0.25">
      <c r="E604" s="154"/>
    </row>
    <row r="605" spans="5:5" ht="11.25" customHeight="1" x14ac:dyDescent="0.25">
      <c r="E605" s="154"/>
    </row>
    <row r="606" spans="5:5" ht="11.25" customHeight="1" x14ac:dyDescent="0.25">
      <c r="E606" s="154"/>
    </row>
    <row r="607" spans="5:5" ht="11.25" customHeight="1" x14ac:dyDescent="0.25">
      <c r="E607" s="154"/>
    </row>
    <row r="608" spans="5:5" ht="11.25" customHeight="1" x14ac:dyDescent="0.25">
      <c r="E608" s="154"/>
    </row>
    <row r="609" spans="5:5" ht="11.25" customHeight="1" x14ac:dyDescent="0.25">
      <c r="E609" s="154"/>
    </row>
    <row r="610" spans="5:5" ht="11.25" customHeight="1" x14ac:dyDescent="0.25">
      <c r="E610" s="154"/>
    </row>
    <row r="611" spans="5:5" ht="11.25" customHeight="1" x14ac:dyDescent="0.25">
      <c r="E611" s="154"/>
    </row>
    <row r="612" spans="5:5" ht="11.25" customHeight="1" x14ac:dyDescent="0.25">
      <c r="E612" s="154"/>
    </row>
    <row r="613" spans="5:5" ht="11.25" customHeight="1" x14ac:dyDescent="0.25">
      <c r="E613" s="154"/>
    </row>
    <row r="614" spans="5:5" ht="11.25" customHeight="1" x14ac:dyDescent="0.25">
      <c r="E614" s="154"/>
    </row>
    <row r="615" spans="5:5" ht="11.25" customHeight="1" x14ac:dyDescent="0.25">
      <c r="E615" s="154"/>
    </row>
    <row r="616" spans="5:5" ht="11.25" customHeight="1" x14ac:dyDescent="0.25">
      <c r="E616" s="154"/>
    </row>
    <row r="617" spans="5:5" ht="11.25" customHeight="1" x14ac:dyDescent="0.25">
      <c r="E617" s="154"/>
    </row>
    <row r="618" spans="5:5" ht="11.25" customHeight="1" x14ac:dyDescent="0.25">
      <c r="E618" s="154"/>
    </row>
    <row r="619" spans="5:5" ht="11.25" customHeight="1" x14ac:dyDescent="0.25">
      <c r="E619" s="154"/>
    </row>
    <row r="620" spans="5:5" ht="11.25" customHeight="1" x14ac:dyDescent="0.25">
      <c r="E620" s="154"/>
    </row>
    <row r="621" spans="5:5" ht="11.25" customHeight="1" x14ac:dyDescent="0.25">
      <c r="E621" s="154"/>
    </row>
    <row r="622" spans="5:5" ht="11.25" customHeight="1" x14ac:dyDescent="0.25">
      <c r="E622" s="154"/>
    </row>
    <row r="623" spans="5:5" ht="11.25" customHeight="1" x14ac:dyDescent="0.25">
      <c r="E623" s="154"/>
    </row>
    <row r="624" spans="5:5" ht="11.25" customHeight="1" x14ac:dyDescent="0.25">
      <c r="E624" s="154"/>
    </row>
    <row r="625" spans="5:5" ht="11.25" customHeight="1" x14ac:dyDescent="0.25">
      <c r="E625" s="154"/>
    </row>
    <row r="626" spans="5:5" ht="11.25" customHeight="1" x14ac:dyDescent="0.25">
      <c r="E626" s="154"/>
    </row>
    <row r="627" spans="5:5" ht="11.25" customHeight="1" x14ac:dyDescent="0.25">
      <c r="E627" s="154"/>
    </row>
    <row r="628" spans="5:5" ht="11.25" customHeight="1" x14ac:dyDescent="0.25">
      <c r="E628" s="154"/>
    </row>
    <row r="629" spans="5:5" ht="11.25" customHeight="1" x14ac:dyDescent="0.25">
      <c r="E629" s="154"/>
    </row>
    <row r="630" spans="5:5" ht="11.25" customHeight="1" x14ac:dyDescent="0.25">
      <c r="E630" s="154"/>
    </row>
    <row r="631" spans="5:5" ht="11.25" customHeight="1" x14ac:dyDescent="0.25">
      <c r="E631" s="154"/>
    </row>
    <row r="632" spans="5:5" ht="11.25" customHeight="1" x14ac:dyDescent="0.25">
      <c r="E632" s="154"/>
    </row>
    <row r="633" spans="5:5" ht="11.25" customHeight="1" x14ac:dyDescent="0.25">
      <c r="E633" s="154"/>
    </row>
    <row r="634" spans="5:5" ht="11.25" customHeight="1" x14ac:dyDescent="0.25">
      <c r="E634" s="154"/>
    </row>
    <row r="635" spans="5:5" ht="11.25" customHeight="1" x14ac:dyDescent="0.25">
      <c r="E635" s="154"/>
    </row>
    <row r="636" spans="5:5" ht="11.25" customHeight="1" x14ac:dyDescent="0.25">
      <c r="E636" s="154"/>
    </row>
    <row r="637" spans="5:5" ht="11.25" customHeight="1" x14ac:dyDescent="0.25">
      <c r="E637" s="154"/>
    </row>
    <row r="638" spans="5:5" ht="11.25" customHeight="1" x14ac:dyDescent="0.25">
      <c r="E638" s="154"/>
    </row>
    <row r="639" spans="5:5" ht="11.25" customHeight="1" x14ac:dyDescent="0.25">
      <c r="E639" s="154"/>
    </row>
    <row r="640" spans="5:5" ht="11.25" customHeight="1" x14ac:dyDescent="0.25">
      <c r="E640" s="154"/>
    </row>
    <row r="641" spans="5:5" ht="11.25" customHeight="1" x14ac:dyDescent="0.25">
      <c r="E641" s="154"/>
    </row>
    <row r="642" spans="5:5" ht="11.25" customHeight="1" x14ac:dyDescent="0.25">
      <c r="E642" s="154"/>
    </row>
    <row r="643" spans="5:5" ht="11.25" customHeight="1" x14ac:dyDescent="0.25">
      <c r="E643" s="154"/>
    </row>
    <row r="644" spans="5:5" ht="11.25" customHeight="1" x14ac:dyDescent="0.25">
      <c r="E644" s="154"/>
    </row>
    <row r="645" spans="5:5" ht="11.25" customHeight="1" x14ac:dyDescent="0.25">
      <c r="E645" s="154"/>
    </row>
    <row r="646" spans="5:5" ht="11.25" customHeight="1" x14ac:dyDescent="0.25">
      <c r="E646" s="154"/>
    </row>
    <row r="647" spans="5:5" ht="11.25" customHeight="1" x14ac:dyDescent="0.25">
      <c r="E647" s="154"/>
    </row>
    <row r="648" spans="5:5" ht="11.25" customHeight="1" x14ac:dyDescent="0.25">
      <c r="E648" s="154"/>
    </row>
    <row r="649" spans="5:5" ht="11.25" customHeight="1" x14ac:dyDescent="0.25">
      <c r="E649" s="154"/>
    </row>
    <row r="650" spans="5:5" ht="11.25" customHeight="1" x14ac:dyDescent="0.25">
      <c r="E650" s="154"/>
    </row>
    <row r="651" spans="5:5" ht="11.25" customHeight="1" x14ac:dyDescent="0.25">
      <c r="E651" s="154"/>
    </row>
    <row r="652" spans="5:5" ht="11.25" customHeight="1" x14ac:dyDescent="0.25">
      <c r="E652" s="154"/>
    </row>
    <row r="653" spans="5:5" ht="11.25" customHeight="1" x14ac:dyDescent="0.25">
      <c r="E653" s="154"/>
    </row>
    <row r="654" spans="5:5" ht="11.25" customHeight="1" x14ac:dyDescent="0.25">
      <c r="E654" s="154"/>
    </row>
    <row r="655" spans="5:5" ht="11.25" customHeight="1" x14ac:dyDescent="0.25">
      <c r="E655" s="154"/>
    </row>
    <row r="656" spans="5:5" ht="11.25" customHeight="1" x14ac:dyDescent="0.25">
      <c r="E656" s="154"/>
    </row>
    <row r="657" spans="5:5" ht="11.25" customHeight="1" x14ac:dyDescent="0.25">
      <c r="E657" s="154"/>
    </row>
    <row r="658" spans="5:5" ht="11.25" customHeight="1" x14ac:dyDescent="0.25">
      <c r="E658" s="154"/>
    </row>
    <row r="659" spans="5:5" ht="11.25" customHeight="1" x14ac:dyDescent="0.25">
      <c r="E659" s="154"/>
    </row>
    <row r="660" spans="5:5" ht="11.25" customHeight="1" x14ac:dyDescent="0.25">
      <c r="E660" s="154"/>
    </row>
    <row r="661" spans="5:5" ht="11.25" customHeight="1" x14ac:dyDescent="0.25">
      <c r="E661" s="154"/>
    </row>
    <row r="662" spans="5:5" ht="11.25" customHeight="1" x14ac:dyDescent="0.25">
      <c r="E662" s="154"/>
    </row>
    <row r="663" spans="5:5" ht="11.25" customHeight="1" x14ac:dyDescent="0.25">
      <c r="E663" s="154"/>
    </row>
    <row r="664" spans="5:5" ht="11.25" customHeight="1" x14ac:dyDescent="0.25">
      <c r="E664" s="154"/>
    </row>
    <row r="665" spans="5:5" ht="11.25" customHeight="1" x14ac:dyDescent="0.25">
      <c r="E665" s="154"/>
    </row>
    <row r="666" spans="5:5" ht="11.25" customHeight="1" x14ac:dyDescent="0.25">
      <c r="E666" s="154"/>
    </row>
    <row r="667" spans="5:5" ht="11.25" customHeight="1" x14ac:dyDescent="0.25">
      <c r="E667" s="154"/>
    </row>
    <row r="668" spans="5:5" ht="11.25" customHeight="1" x14ac:dyDescent="0.25">
      <c r="E668" s="154"/>
    </row>
    <row r="669" spans="5:5" ht="11.25" customHeight="1" x14ac:dyDescent="0.25">
      <c r="E669" s="154"/>
    </row>
    <row r="670" spans="5:5" ht="11.25" customHeight="1" x14ac:dyDescent="0.25">
      <c r="E670" s="154"/>
    </row>
    <row r="671" spans="5:5" ht="11.25" customHeight="1" x14ac:dyDescent="0.25">
      <c r="E671" s="154"/>
    </row>
    <row r="672" spans="5:5" ht="11.25" customHeight="1" x14ac:dyDescent="0.25">
      <c r="E672" s="154"/>
    </row>
    <row r="673" spans="5:5" ht="11.25" customHeight="1" x14ac:dyDescent="0.25">
      <c r="E673" s="154"/>
    </row>
    <row r="674" spans="5:5" ht="11.25" customHeight="1" x14ac:dyDescent="0.25">
      <c r="E674" s="154"/>
    </row>
    <row r="675" spans="5:5" ht="11.25" customHeight="1" x14ac:dyDescent="0.25">
      <c r="E675" s="154"/>
    </row>
    <row r="676" spans="5:5" ht="11.25" customHeight="1" x14ac:dyDescent="0.25">
      <c r="E676" s="154"/>
    </row>
    <row r="677" spans="5:5" ht="11.25" customHeight="1" x14ac:dyDescent="0.25">
      <c r="E677" s="154"/>
    </row>
    <row r="678" spans="5:5" ht="11.25" customHeight="1" x14ac:dyDescent="0.25">
      <c r="E678" s="154"/>
    </row>
    <row r="679" spans="5:5" ht="11.25" customHeight="1" x14ac:dyDescent="0.25">
      <c r="E679" s="154"/>
    </row>
    <row r="680" spans="5:5" ht="11.25" customHeight="1" x14ac:dyDescent="0.25">
      <c r="E680" s="154"/>
    </row>
    <row r="681" spans="5:5" ht="11.25" customHeight="1" x14ac:dyDescent="0.25">
      <c r="E681" s="154"/>
    </row>
    <row r="682" spans="5:5" ht="11.25" customHeight="1" x14ac:dyDescent="0.25">
      <c r="E682" s="154"/>
    </row>
    <row r="683" spans="5:5" ht="11.25" customHeight="1" x14ac:dyDescent="0.25">
      <c r="E683" s="154"/>
    </row>
    <row r="684" spans="5:5" ht="11.25" customHeight="1" x14ac:dyDescent="0.25">
      <c r="E684" s="154"/>
    </row>
    <row r="685" spans="5:5" ht="11.25" customHeight="1" x14ac:dyDescent="0.25">
      <c r="E685" s="154"/>
    </row>
    <row r="686" spans="5:5" ht="11.25" customHeight="1" x14ac:dyDescent="0.25">
      <c r="E686" s="154"/>
    </row>
    <row r="687" spans="5:5" ht="11.25" customHeight="1" x14ac:dyDescent="0.25">
      <c r="E687" s="154"/>
    </row>
    <row r="688" spans="5:5" ht="11.25" customHeight="1" x14ac:dyDescent="0.25">
      <c r="E688" s="154"/>
    </row>
    <row r="689" spans="5:5" ht="11.25" customHeight="1" x14ac:dyDescent="0.25">
      <c r="E689" s="154"/>
    </row>
    <row r="690" spans="5:5" ht="11.25" customHeight="1" x14ac:dyDescent="0.25">
      <c r="E690" s="154"/>
    </row>
    <row r="691" spans="5:5" ht="11.25" customHeight="1" x14ac:dyDescent="0.25">
      <c r="E691" s="154"/>
    </row>
    <row r="692" spans="5:5" ht="11.25" customHeight="1" x14ac:dyDescent="0.25">
      <c r="E692" s="154"/>
    </row>
    <row r="693" spans="5:5" ht="11.25" customHeight="1" x14ac:dyDescent="0.25">
      <c r="E693" s="154"/>
    </row>
    <row r="694" spans="5:5" ht="11.25" customHeight="1" x14ac:dyDescent="0.25">
      <c r="E694" s="154"/>
    </row>
    <row r="695" spans="5:5" ht="11.25" customHeight="1" x14ac:dyDescent="0.25">
      <c r="E695" s="154"/>
    </row>
    <row r="696" spans="5:5" ht="11.25" customHeight="1" x14ac:dyDescent="0.25">
      <c r="E696" s="154"/>
    </row>
    <row r="697" spans="5:5" ht="11.25" customHeight="1" x14ac:dyDescent="0.25">
      <c r="E697" s="154"/>
    </row>
    <row r="698" spans="5:5" ht="11.25" customHeight="1" x14ac:dyDescent="0.25">
      <c r="E698" s="154"/>
    </row>
    <row r="699" spans="5:5" ht="11.25" customHeight="1" x14ac:dyDescent="0.25">
      <c r="E699" s="154"/>
    </row>
    <row r="700" spans="5:5" ht="11.25" customHeight="1" x14ac:dyDescent="0.25">
      <c r="E700" s="154"/>
    </row>
    <row r="701" spans="5:5" ht="11.25" customHeight="1" x14ac:dyDescent="0.25">
      <c r="E701" s="154"/>
    </row>
    <row r="702" spans="5:5" ht="11.25" customHeight="1" x14ac:dyDescent="0.25">
      <c r="E702" s="154"/>
    </row>
    <row r="703" spans="5:5" ht="11.25" customHeight="1" x14ac:dyDescent="0.25">
      <c r="E703" s="154"/>
    </row>
    <row r="704" spans="5:5" ht="11.25" customHeight="1" x14ac:dyDescent="0.25">
      <c r="E704" s="154"/>
    </row>
    <row r="705" spans="5:5" ht="11.25" customHeight="1" x14ac:dyDescent="0.25">
      <c r="E705" s="154"/>
    </row>
    <row r="706" spans="5:5" ht="11.25" customHeight="1" x14ac:dyDescent="0.25">
      <c r="E706" s="154"/>
    </row>
    <row r="707" spans="5:5" ht="11.25" customHeight="1" x14ac:dyDescent="0.25">
      <c r="E707" s="154"/>
    </row>
    <row r="708" spans="5:5" ht="11.25" customHeight="1" x14ac:dyDescent="0.25">
      <c r="E708" s="154"/>
    </row>
    <row r="709" spans="5:5" ht="11.25" customHeight="1" x14ac:dyDescent="0.25">
      <c r="E709" s="154"/>
    </row>
    <row r="710" spans="5:5" ht="11.25" customHeight="1" x14ac:dyDescent="0.25">
      <c r="E710" s="154"/>
    </row>
    <row r="711" spans="5:5" ht="11.25" customHeight="1" x14ac:dyDescent="0.25">
      <c r="E711" s="154"/>
    </row>
    <row r="712" spans="5:5" ht="11.25" customHeight="1" x14ac:dyDescent="0.25">
      <c r="E712" s="154"/>
    </row>
    <row r="713" spans="5:5" ht="11.25" customHeight="1" x14ac:dyDescent="0.25">
      <c r="E713" s="154"/>
    </row>
    <row r="714" spans="5:5" ht="11.25" customHeight="1" x14ac:dyDescent="0.25">
      <c r="E714" s="154"/>
    </row>
    <row r="715" spans="5:5" ht="11.25" customHeight="1" x14ac:dyDescent="0.25">
      <c r="E715" s="154"/>
    </row>
    <row r="716" spans="5:5" ht="11.25" customHeight="1" x14ac:dyDescent="0.25">
      <c r="E716" s="154"/>
    </row>
    <row r="717" spans="5:5" ht="11.25" customHeight="1" x14ac:dyDescent="0.25">
      <c r="E717" s="154"/>
    </row>
    <row r="718" spans="5:5" ht="11.25" customHeight="1" x14ac:dyDescent="0.25">
      <c r="E718" s="154"/>
    </row>
    <row r="719" spans="5:5" ht="11.25" customHeight="1" x14ac:dyDescent="0.25">
      <c r="E719" s="154"/>
    </row>
    <row r="720" spans="5:5" ht="11.25" customHeight="1" x14ac:dyDescent="0.25">
      <c r="E720" s="154"/>
    </row>
    <row r="721" spans="5:5" ht="11.25" customHeight="1" x14ac:dyDescent="0.25">
      <c r="E721" s="154"/>
    </row>
    <row r="722" spans="5:5" ht="11.25" customHeight="1" x14ac:dyDescent="0.25">
      <c r="E722" s="154"/>
    </row>
    <row r="723" spans="5:5" ht="11.25" customHeight="1" x14ac:dyDescent="0.25">
      <c r="E723" s="154"/>
    </row>
    <row r="724" spans="5:5" ht="11.25" customHeight="1" x14ac:dyDescent="0.25">
      <c r="E724" s="154"/>
    </row>
    <row r="725" spans="5:5" ht="11.25" customHeight="1" x14ac:dyDescent="0.25">
      <c r="E725" s="154"/>
    </row>
    <row r="726" spans="5:5" ht="11.25" customHeight="1" x14ac:dyDescent="0.25">
      <c r="E726" s="154"/>
    </row>
    <row r="727" spans="5:5" ht="11.25" customHeight="1" x14ac:dyDescent="0.25">
      <c r="E727" s="154"/>
    </row>
    <row r="728" spans="5:5" ht="11.25" customHeight="1" x14ac:dyDescent="0.25">
      <c r="E728" s="154"/>
    </row>
    <row r="729" spans="5:5" ht="11.25" customHeight="1" x14ac:dyDescent="0.25">
      <c r="E729" s="154"/>
    </row>
    <row r="730" spans="5:5" ht="11.25" customHeight="1" x14ac:dyDescent="0.25">
      <c r="E730" s="154"/>
    </row>
    <row r="731" spans="5:5" ht="11.25" customHeight="1" x14ac:dyDescent="0.25">
      <c r="E731" s="154"/>
    </row>
    <row r="732" spans="5:5" ht="11.25" customHeight="1" x14ac:dyDescent="0.25">
      <c r="E732" s="154"/>
    </row>
    <row r="733" spans="5:5" ht="11.25" customHeight="1" x14ac:dyDescent="0.25">
      <c r="E733" s="154"/>
    </row>
    <row r="734" spans="5:5" ht="11.25" customHeight="1" x14ac:dyDescent="0.25">
      <c r="E734" s="154"/>
    </row>
    <row r="735" spans="5:5" ht="11.25" customHeight="1" x14ac:dyDescent="0.25">
      <c r="E735" s="154"/>
    </row>
    <row r="736" spans="5:5" ht="11.25" customHeight="1" x14ac:dyDescent="0.25">
      <c r="E736" s="154"/>
    </row>
    <row r="737" spans="5:5" ht="11.25" customHeight="1" x14ac:dyDescent="0.25">
      <c r="E737" s="154"/>
    </row>
    <row r="738" spans="5:5" ht="11.25" customHeight="1" x14ac:dyDescent="0.25">
      <c r="E738" s="154"/>
    </row>
    <row r="739" spans="5:5" ht="11.25" customHeight="1" x14ac:dyDescent="0.25">
      <c r="E739" s="154"/>
    </row>
    <row r="740" spans="5:5" ht="11.25" customHeight="1" x14ac:dyDescent="0.25">
      <c r="E740" s="154"/>
    </row>
    <row r="741" spans="5:5" ht="11.25" customHeight="1" x14ac:dyDescent="0.25">
      <c r="E741" s="154"/>
    </row>
    <row r="742" spans="5:5" ht="11.25" customHeight="1" x14ac:dyDescent="0.25">
      <c r="E742" s="154"/>
    </row>
    <row r="743" spans="5:5" ht="11.25" customHeight="1" x14ac:dyDescent="0.25">
      <c r="E743" s="154"/>
    </row>
    <row r="744" spans="5:5" ht="11.25" customHeight="1" x14ac:dyDescent="0.25">
      <c r="E744" s="154"/>
    </row>
    <row r="745" spans="5:5" ht="11.25" customHeight="1" x14ac:dyDescent="0.25">
      <c r="E745" s="154"/>
    </row>
    <row r="746" spans="5:5" ht="11.25" customHeight="1" x14ac:dyDescent="0.25">
      <c r="E746" s="154"/>
    </row>
    <row r="747" spans="5:5" ht="11.25" customHeight="1" x14ac:dyDescent="0.25">
      <c r="E747" s="154"/>
    </row>
    <row r="748" spans="5:5" ht="11.25" customHeight="1" x14ac:dyDescent="0.25">
      <c r="E748" s="154"/>
    </row>
    <row r="749" spans="5:5" ht="11.25" customHeight="1" x14ac:dyDescent="0.25">
      <c r="E749" s="154"/>
    </row>
    <row r="750" spans="5:5" ht="11.25" customHeight="1" x14ac:dyDescent="0.25">
      <c r="E750" s="154"/>
    </row>
    <row r="751" spans="5:5" ht="11.25" customHeight="1" x14ac:dyDescent="0.25">
      <c r="E751" s="154"/>
    </row>
    <row r="752" spans="5:5" ht="11.25" customHeight="1" x14ac:dyDescent="0.25">
      <c r="E752" s="154"/>
    </row>
    <row r="753" spans="5:5" ht="11.25" customHeight="1" x14ac:dyDescent="0.25">
      <c r="E753" s="154"/>
    </row>
    <row r="754" spans="5:5" ht="11.25" customHeight="1" x14ac:dyDescent="0.25">
      <c r="E754" s="154"/>
    </row>
    <row r="755" spans="5:5" ht="11.25" customHeight="1" x14ac:dyDescent="0.25">
      <c r="E755" s="154"/>
    </row>
    <row r="756" spans="5:5" ht="11.25" customHeight="1" x14ac:dyDescent="0.25">
      <c r="E756" s="154"/>
    </row>
    <row r="757" spans="5:5" ht="11.25" customHeight="1" x14ac:dyDescent="0.25">
      <c r="E757" s="154"/>
    </row>
    <row r="758" spans="5:5" ht="11.25" customHeight="1" x14ac:dyDescent="0.25">
      <c r="E758" s="154"/>
    </row>
    <row r="759" spans="5:5" ht="11.25" customHeight="1" x14ac:dyDescent="0.25">
      <c r="E759" s="154"/>
    </row>
    <row r="760" spans="5:5" ht="11.25" customHeight="1" x14ac:dyDescent="0.25">
      <c r="E760" s="154"/>
    </row>
    <row r="761" spans="5:5" ht="11.25" customHeight="1" x14ac:dyDescent="0.25">
      <c r="E761" s="154"/>
    </row>
    <row r="762" spans="5:5" ht="11.25" customHeight="1" x14ac:dyDescent="0.25">
      <c r="E762" s="154"/>
    </row>
    <row r="763" spans="5:5" ht="11.25" customHeight="1" x14ac:dyDescent="0.25">
      <c r="E763" s="154"/>
    </row>
    <row r="764" spans="5:5" ht="11.25" customHeight="1" x14ac:dyDescent="0.25">
      <c r="E764" s="154"/>
    </row>
    <row r="765" spans="5:5" ht="11.25" customHeight="1" x14ac:dyDescent="0.25">
      <c r="E765" s="154"/>
    </row>
    <row r="766" spans="5:5" ht="11.25" customHeight="1" x14ac:dyDescent="0.25">
      <c r="E766" s="154"/>
    </row>
    <row r="767" spans="5:5" ht="11.25" customHeight="1" x14ac:dyDescent="0.25">
      <c r="E767" s="154"/>
    </row>
    <row r="768" spans="5:5" ht="11.25" customHeight="1" x14ac:dyDescent="0.25">
      <c r="E768" s="154"/>
    </row>
    <row r="769" spans="5:5" ht="11.25" customHeight="1" x14ac:dyDescent="0.25">
      <c r="E769" s="154"/>
    </row>
    <row r="770" spans="5:5" ht="11.25" customHeight="1" x14ac:dyDescent="0.25">
      <c r="E770" s="154"/>
    </row>
    <row r="771" spans="5:5" ht="11.25" customHeight="1" x14ac:dyDescent="0.25">
      <c r="E771" s="154"/>
    </row>
    <row r="772" spans="5:5" ht="11.25" customHeight="1" x14ac:dyDescent="0.25">
      <c r="E772" s="154"/>
    </row>
    <row r="773" spans="5:5" ht="11.25" customHeight="1" x14ac:dyDescent="0.25">
      <c r="E773" s="154"/>
    </row>
    <row r="774" spans="5:5" ht="11.25" customHeight="1" x14ac:dyDescent="0.25">
      <c r="E774" s="154"/>
    </row>
    <row r="775" spans="5:5" ht="11.25" customHeight="1" x14ac:dyDescent="0.25">
      <c r="E775" s="154"/>
    </row>
    <row r="776" spans="5:5" ht="11.25" customHeight="1" x14ac:dyDescent="0.25">
      <c r="E776" s="154"/>
    </row>
    <row r="777" spans="5:5" ht="11.25" customHeight="1" x14ac:dyDescent="0.25">
      <c r="E777" s="154"/>
    </row>
    <row r="778" spans="5:5" ht="11.25" customHeight="1" x14ac:dyDescent="0.25">
      <c r="E778" s="154"/>
    </row>
    <row r="779" spans="5:5" ht="11.25" customHeight="1" x14ac:dyDescent="0.25">
      <c r="E779" s="154"/>
    </row>
    <row r="780" spans="5:5" ht="11.25" customHeight="1" x14ac:dyDescent="0.25">
      <c r="E780" s="154"/>
    </row>
    <row r="781" spans="5:5" ht="11.25" customHeight="1" x14ac:dyDescent="0.25">
      <c r="E781" s="154"/>
    </row>
    <row r="782" spans="5:5" ht="11.25" customHeight="1" x14ac:dyDescent="0.25">
      <c r="E782" s="154"/>
    </row>
    <row r="783" spans="5:5" ht="11.25" customHeight="1" x14ac:dyDescent="0.25">
      <c r="E783" s="154"/>
    </row>
    <row r="784" spans="5:5" ht="11.25" customHeight="1" x14ac:dyDescent="0.25">
      <c r="E784" s="154"/>
    </row>
    <row r="785" spans="5:5" ht="11.25" customHeight="1" x14ac:dyDescent="0.25">
      <c r="E785" s="154"/>
    </row>
    <row r="786" spans="5:5" ht="11.25" customHeight="1" x14ac:dyDescent="0.25">
      <c r="E786" s="154"/>
    </row>
    <row r="787" spans="5:5" ht="11.25" customHeight="1" x14ac:dyDescent="0.25">
      <c r="E787" s="154"/>
    </row>
    <row r="788" spans="5:5" ht="11.25" customHeight="1" x14ac:dyDescent="0.25">
      <c r="E788" s="154"/>
    </row>
    <row r="789" spans="5:5" ht="11.25" customHeight="1" x14ac:dyDescent="0.25">
      <c r="E789" s="154"/>
    </row>
    <row r="790" spans="5:5" ht="11.25" customHeight="1" x14ac:dyDescent="0.25">
      <c r="E790" s="154"/>
    </row>
    <row r="791" spans="5:5" ht="11.25" customHeight="1" x14ac:dyDescent="0.25">
      <c r="E791" s="154"/>
    </row>
    <row r="792" spans="5:5" ht="11.25" customHeight="1" x14ac:dyDescent="0.25">
      <c r="E792" s="154"/>
    </row>
    <row r="793" spans="5:5" ht="11.25" customHeight="1" x14ac:dyDescent="0.25">
      <c r="E793" s="154"/>
    </row>
  </sheetData>
  <mergeCells count="13">
    <mergeCell ref="B82:C82"/>
    <mergeCell ref="E13:F13"/>
    <mergeCell ref="B17:G17"/>
    <mergeCell ref="H40:I40"/>
    <mergeCell ref="H41:I41"/>
    <mergeCell ref="H37:I37"/>
    <mergeCell ref="H38:I38"/>
    <mergeCell ref="H39:I39"/>
    <mergeCell ref="E11:F11"/>
    <mergeCell ref="E10:F10"/>
    <mergeCell ref="E9:F9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93"/>
  <sheetViews>
    <sheetView topLeftCell="A25" zoomScale="110" zoomScaleNormal="110" workbookViewId="0">
      <selection activeCell="F52" sqref="F52"/>
    </sheetView>
  </sheetViews>
  <sheetFormatPr baseColWidth="10" defaultColWidth="10.85546875" defaultRowHeight="11.25" customHeight="1" x14ac:dyDescent="0.25"/>
  <cols>
    <col min="1" max="1" width="4.42578125" style="63" customWidth="1"/>
    <col min="2" max="2" width="22.28515625" style="63" customWidth="1"/>
    <col min="3" max="3" width="21" style="63" customWidth="1"/>
    <col min="4" max="4" width="9.7109375" style="154" customWidth="1"/>
    <col min="5" max="5" width="19.7109375" style="243" bestFit="1" customWidth="1"/>
    <col min="6" max="6" width="14" style="154" customWidth="1"/>
    <col min="7" max="7" width="12.42578125" style="63" customWidth="1"/>
    <col min="8" max="255" width="10.85546875" style="63" customWidth="1"/>
    <col min="256" max="16384" width="10.85546875" style="83"/>
  </cols>
  <sheetData>
    <row r="1" spans="1:7" ht="15" customHeight="1" x14ac:dyDescent="0.25">
      <c r="A1" s="79"/>
      <c r="B1" s="79"/>
      <c r="C1" s="79"/>
      <c r="D1" s="80"/>
      <c r="E1" s="81"/>
      <c r="F1" s="82"/>
      <c r="G1" s="79"/>
    </row>
    <row r="2" spans="1:7" ht="15" customHeight="1" x14ac:dyDescent="0.25">
      <c r="A2" s="79"/>
      <c r="B2" s="79"/>
      <c r="C2" s="79"/>
      <c r="D2" s="80"/>
      <c r="E2" s="84"/>
      <c r="F2" s="82"/>
      <c r="G2" s="79"/>
    </row>
    <row r="3" spans="1:7" ht="15" customHeight="1" x14ac:dyDescent="0.25">
      <c r="A3" s="79"/>
      <c r="B3" s="79"/>
      <c r="C3" s="79"/>
      <c r="D3" s="80"/>
      <c r="E3" s="84"/>
      <c r="F3" s="82"/>
      <c r="G3" s="79"/>
    </row>
    <row r="4" spans="1:7" ht="15" customHeight="1" x14ac:dyDescent="0.25">
      <c r="A4" s="79"/>
      <c r="B4" s="79"/>
      <c r="C4" s="79"/>
      <c r="D4" s="80"/>
      <c r="E4" s="84"/>
      <c r="F4" s="82"/>
      <c r="G4" s="79"/>
    </row>
    <row r="5" spans="1:7" ht="15" customHeight="1" x14ac:dyDescent="0.25">
      <c r="A5" s="79"/>
      <c r="B5" s="79"/>
      <c r="C5" s="79"/>
      <c r="D5" s="80"/>
      <c r="E5" s="84"/>
      <c r="F5" s="82"/>
      <c r="G5" s="79"/>
    </row>
    <row r="6" spans="1:7" ht="15" customHeight="1" x14ac:dyDescent="0.25">
      <c r="A6" s="79"/>
      <c r="B6" s="79"/>
      <c r="C6" s="79"/>
      <c r="D6" s="80"/>
      <c r="E6" s="84"/>
      <c r="F6" s="82"/>
      <c r="G6" s="79"/>
    </row>
    <row r="7" spans="1:7" ht="15" customHeight="1" x14ac:dyDescent="0.25">
      <c r="A7" s="79"/>
      <c r="B7" s="79"/>
      <c r="C7" s="79"/>
      <c r="D7" s="80"/>
      <c r="E7" s="84"/>
      <c r="F7" s="82"/>
      <c r="G7" s="79"/>
    </row>
    <row r="8" spans="1:7" ht="15" customHeight="1" x14ac:dyDescent="0.25">
      <c r="A8" s="79"/>
      <c r="B8" s="85"/>
      <c r="C8" s="86"/>
      <c r="D8" s="80"/>
      <c r="E8" s="87"/>
      <c r="F8" s="88"/>
      <c r="G8" s="86"/>
    </row>
    <row r="9" spans="1:7" ht="12" customHeight="1" x14ac:dyDescent="0.25">
      <c r="A9" s="89"/>
      <c r="B9" s="90" t="s">
        <v>0</v>
      </c>
      <c r="C9" s="91" t="s">
        <v>66</v>
      </c>
      <c r="D9" s="92"/>
      <c r="E9" s="270" t="s">
        <v>110</v>
      </c>
      <c r="F9" s="271"/>
      <c r="G9" s="93">
        <v>1400</v>
      </c>
    </row>
    <row r="10" spans="1:7" ht="38.25" customHeight="1" x14ac:dyDescent="0.25">
      <c r="A10" s="89"/>
      <c r="B10" s="1" t="s">
        <v>1</v>
      </c>
      <c r="C10" s="2" t="s">
        <v>76</v>
      </c>
      <c r="D10" s="92"/>
      <c r="E10" s="268" t="s">
        <v>2</v>
      </c>
      <c r="F10" s="269"/>
      <c r="G10" s="3" t="s">
        <v>77</v>
      </c>
    </row>
    <row r="11" spans="1:7" ht="18" customHeight="1" x14ac:dyDescent="0.25">
      <c r="A11" s="89"/>
      <c r="B11" s="1" t="s">
        <v>3</v>
      </c>
      <c r="C11" s="3" t="s">
        <v>4</v>
      </c>
      <c r="D11" s="92"/>
      <c r="E11" s="268" t="s">
        <v>111</v>
      </c>
      <c r="F11" s="269"/>
      <c r="G11" s="20">
        <v>10000</v>
      </c>
    </row>
    <row r="12" spans="1:7" ht="11.25" customHeight="1" x14ac:dyDescent="0.25">
      <c r="A12" s="89"/>
      <c r="B12" s="1" t="s">
        <v>5</v>
      </c>
      <c r="C12" s="4" t="s">
        <v>88</v>
      </c>
      <c r="D12" s="92"/>
      <c r="E12" s="16" t="s">
        <v>6</v>
      </c>
      <c r="F12" s="14"/>
      <c r="G12" s="5">
        <f>(G9*G11)</f>
        <v>14000000</v>
      </c>
    </row>
    <row r="13" spans="1:7" ht="11.25" customHeight="1" x14ac:dyDescent="0.25">
      <c r="A13" s="89"/>
      <c r="B13" s="1" t="s">
        <v>7</v>
      </c>
      <c r="C13" s="3" t="s">
        <v>89</v>
      </c>
      <c r="D13" s="92"/>
      <c r="E13" s="268" t="s">
        <v>8</v>
      </c>
      <c r="F13" s="269"/>
      <c r="G13" s="3" t="s">
        <v>90</v>
      </c>
    </row>
    <row r="14" spans="1:7" ht="13.5" customHeight="1" x14ac:dyDescent="0.25">
      <c r="A14" s="89"/>
      <c r="B14" s="1" t="s">
        <v>9</v>
      </c>
      <c r="C14" s="3" t="s">
        <v>64</v>
      </c>
      <c r="D14" s="92"/>
      <c r="E14" s="268" t="s">
        <v>10</v>
      </c>
      <c r="F14" s="269"/>
      <c r="G14" s="3" t="s">
        <v>77</v>
      </c>
    </row>
    <row r="15" spans="1:7" ht="25.5" customHeight="1" x14ac:dyDescent="0.25">
      <c r="A15" s="89"/>
      <c r="B15" s="1" t="s">
        <v>11</v>
      </c>
      <c r="C15" s="6">
        <v>44567</v>
      </c>
      <c r="D15" s="92"/>
      <c r="E15" s="272" t="s">
        <v>12</v>
      </c>
      <c r="F15" s="273"/>
      <c r="G15" s="4" t="s">
        <v>13</v>
      </c>
    </row>
    <row r="16" spans="1:7" ht="12" customHeight="1" x14ac:dyDescent="0.25">
      <c r="A16" s="79"/>
      <c r="B16" s="94"/>
      <c r="C16" s="95"/>
      <c r="D16" s="96"/>
      <c r="E16" s="97"/>
      <c r="F16" s="98"/>
      <c r="G16" s="99"/>
    </row>
    <row r="17" spans="1:13" ht="12" customHeight="1" x14ac:dyDescent="0.25">
      <c r="A17" s="100"/>
      <c r="B17" s="276" t="s">
        <v>14</v>
      </c>
      <c r="C17" s="277"/>
      <c r="D17" s="277"/>
      <c r="E17" s="277"/>
      <c r="F17" s="277"/>
      <c r="G17" s="277"/>
    </row>
    <row r="18" spans="1:13" ht="12" customHeight="1" x14ac:dyDescent="0.25">
      <c r="A18" s="79"/>
      <c r="B18" s="101"/>
      <c r="C18" s="102"/>
      <c r="D18" s="103"/>
      <c r="E18" s="104"/>
      <c r="F18" s="105"/>
      <c r="G18" s="106"/>
    </row>
    <row r="19" spans="1:13" ht="12" customHeight="1" x14ac:dyDescent="0.25">
      <c r="A19" s="89"/>
      <c r="B19" s="107" t="s">
        <v>15</v>
      </c>
      <c r="C19" s="108"/>
      <c r="D19" s="109"/>
      <c r="E19" s="110"/>
      <c r="F19" s="111"/>
      <c r="G19" s="112"/>
    </row>
    <row r="20" spans="1:13" ht="24" customHeight="1" x14ac:dyDescent="0.25">
      <c r="A20" s="100"/>
      <c r="B20" s="113" t="s">
        <v>16</v>
      </c>
      <c r="C20" s="113" t="s">
        <v>17</v>
      </c>
      <c r="D20" s="114" t="s">
        <v>18</v>
      </c>
      <c r="E20" s="115" t="s">
        <v>19</v>
      </c>
      <c r="F20" s="116" t="s">
        <v>20</v>
      </c>
      <c r="G20" s="113" t="s">
        <v>21</v>
      </c>
    </row>
    <row r="21" spans="1:13" ht="12.75" x14ac:dyDescent="0.25">
      <c r="A21" s="80"/>
      <c r="B21" s="72" t="s">
        <v>67</v>
      </c>
      <c r="C21" s="117" t="s">
        <v>22</v>
      </c>
      <c r="D21" s="118">
        <v>5</v>
      </c>
      <c r="E21" s="119" t="s">
        <v>73</v>
      </c>
      <c r="F21" s="60">
        <v>30000</v>
      </c>
      <c r="G21" s="61">
        <f>D21*F21</f>
        <v>150000</v>
      </c>
    </row>
    <row r="22" spans="1:13" ht="12.75" x14ac:dyDescent="0.25">
      <c r="A22" s="80"/>
      <c r="B22" s="72" t="s">
        <v>68</v>
      </c>
      <c r="C22" s="117" t="s">
        <v>22</v>
      </c>
      <c r="D22" s="118">
        <v>6</v>
      </c>
      <c r="E22" s="119" t="s">
        <v>74</v>
      </c>
      <c r="F22" s="60">
        <v>30000</v>
      </c>
      <c r="G22" s="61">
        <f t="shared" ref="G22:G27" si="0">D22*F22</f>
        <v>180000</v>
      </c>
      <c r="M22" s="63" t="s">
        <v>72</v>
      </c>
    </row>
    <row r="23" spans="1:13" ht="12.75" x14ac:dyDescent="0.25">
      <c r="A23" s="80"/>
      <c r="B23" s="72" t="s">
        <v>91</v>
      </c>
      <c r="C23" s="117" t="s">
        <v>22</v>
      </c>
      <c r="D23" s="118">
        <v>10</v>
      </c>
      <c r="E23" s="119" t="s">
        <v>75</v>
      </c>
      <c r="F23" s="60">
        <v>30000</v>
      </c>
      <c r="G23" s="61">
        <f t="shared" si="0"/>
        <v>300000</v>
      </c>
    </row>
    <row r="24" spans="1:13" ht="12.75" x14ac:dyDescent="0.25">
      <c r="A24" s="80"/>
      <c r="B24" s="72" t="s">
        <v>69</v>
      </c>
      <c r="C24" s="117" t="s">
        <v>22</v>
      </c>
      <c r="D24" s="118">
        <v>3</v>
      </c>
      <c r="E24" s="119" t="s">
        <v>75</v>
      </c>
      <c r="F24" s="60">
        <v>30000</v>
      </c>
      <c r="G24" s="61">
        <f t="shared" si="0"/>
        <v>90000</v>
      </c>
    </row>
    <row r="25" spans="1:13" ht="12.75" x14ac:dyDescent="0.25">
      <c r="A25" s="80"/>
      <c r="B25" s="72" t="s">
        <v>70</v>
      </c>
      <c r="C25" s="117" t="s">
        <v>22</v>
      </c>
      <c r="D25" s="118">
        <v>2</v>
      </c>
      <c r="E25" s="119" t="s">
        <v>71</v>
      </c>
      <c r="F25" s="60">
        <v>30000</v>
      </c>
      <c r="G25" s="61">
        <f t="shared" si="0"/>
        <v>60000</v>
      </c>
    </row>
    <row r="26" spans="1:13" ht="12.75" x14ac:dyDescent="0.25">
      <c r="A26" s="80"/>
      <c r="B26" s="72" t="s">
        <v>105</v>
      </c>
      <c r="C26" s="117" t="s">
        <v>22</v>
      </c>
      <c r="D26" s="118">
        <v>2</v>
      </c>
      <c r="E26" s="119" t="s">
        <v>73</v>
      </c>
      <c r="F26" s="60">
        <v>30000</v>
      </c>
      <c r="G26" s="61">
        <f t="shared" si="0"/>
        <v>60000</v>
      </c>
    </row>
    <row r="27" spans="1:13" ht="13.5" thickBot="1" x14ac:dyDescent="0.3">
      <c r="A27" s="80"/>
      <c r="B27" s="72" t="s">
        <v>118</v>
      </c>
      <c r="C27" s="117" t="s">
        <v>22</v>
      </c>
      <c r="D27" s="118">
        <v>30</v>
      </c>
      <c r="E27" s="119" t="s">
        <v>77</v>
      </c>
      <c r="F27" s="60">
        <v>30000</v>
      </c>
      <c r="G27" s="62">
        <f t="shared" si="0"/>
        <v>900000</v>
      </c>
    </row>
    <row r="28" spans="1:13" ht="12.75" customHeight="1" thickBot="1" x14ac:dyDescent="0.3">
      <c r="A28" s="100"/>
      <c r="B28" s="21" t="s">
        <v>23</v>
      </c>
      <c r="C28" s="11"/>
      <c r="D28" s="12"/>
      <c r="E28" s="17"/>
      <c r="F28" s="38"/>
      <c r="G28" s="59">
        <f>SUM(G21:G27)</f>
        <v>1740000</v>
      </c>
    </row>
    <row r="29" spans="1:13" ht="12" customHeight="1" x14ac:dyDescent="0.25">
      <c r="A29" s="79"/>
      <c r="B29" s="101"/>
      <c r="C29" s="106"/>
      <c r="D29" s="120"/>
      <c r="E29" s="121"/>
      <c r="F29" s="122"/>
      <c r="G29" s="123"/>
    </row>
    <row r="30" spans="1:13" ht="12" customHeight="1" x14ac:dyDescent="0.25">
      <c r="A30" s="89"/>
      <c r="B30" s="124" t="s">
        <v>24</v>
      </c>
      <c r="C30" s="125"/>
      <c r="D30" s="126"/>
      <c r="E30" s="127"/>
      <c r="F30" s="128"/>
      <c r="G30" s="129"/>
    </row>
    <row r="31" spans="1:13" ht="24" customHeight="1" x14ac:dyDescent="0.25">
      <c r="A31" s="89"/>
      <c r="B31" s="130" t="s">
        <v>16</v>
      </c>
      <c r="C31" s="131" t="s">
        <v>17</v>
      </c>
      <c r="D31" s="132" t="s">
        <v>18</v>
      </c>
      <c r="E31" s="133" t="s">
        <v>19</v>
      </c>
      <c r="F31" s="134" t="s">
        <v>20</v>
      </c>
      <c r="G31" s="130" t="s">
        <v>21</v>
      </c>
    </row>
    <row r="32" spans="1:13" ht="12" customHeight="1" thickBot="1" x14ac:dyDescent="0.3">
      <c r="A32" s="89"/>
      <c r="B32" s="135"/>
      <c r="C32" s="136" t="s">
        <v>65</v>
      </c>
      <c r="D32" s="137"/>
      <c r="E32" s="138"/>
      <c r="F32" s="139"/>
      <c r="G32" s="140"/>
    </row>
    <row r="33" spans="1:11" ht="12" customHeight="1" thickBot="1" x14ac:dyDescent="0.3">
      <c r="A33" s="89"/>
      <c r="B33" s="8" t="s">
        <v>25</v>
      </c>
      <c r="C33" s="9"/>
      <c r="D33" s="13"/>
      <c r="E33" s="18"/>
      <c r="F33" s="36"/>
      <c r="G33" s="255">
        <f t="shared" ref="G33" si="1">SUM(G29)</f>
        <v>0</v>
      </c>
      <c r="J33" s="141"/>
    </row>
    <row r="34" spans="1:11" ht="12" customHeight="1" x14ac:dyDescent="0.25">
      <c r="A34" s="79"/>
      <c r="B34" s="142"/>
      <c r="C34" s="143"/>
      <c r="D34" s="144"/>
      <c r="E34" s="145"/>
      <c r="F34" s="146"/>
      <c r="G34" s="123"/>
    </row>
    <row r="35" spans="1:11" ht="12" customHeight="1" x14ac:dyDescent="0.25">
      <c r="A35" s="89"/>
      <c r="B35" s="124" t="s">
        <v>26</v>
      </c>
      <c r="C35" s="125"/>
      <c r="D35" s="126"/>
      <c r="E35" s="127"/>
      <c r="F35" s="128"/>
      <c r="G35" s="129"/>
    </row>
    <row r="36" spans="1:11" ht="24" customHeight="1" x14ac:dyDescent="0.25">
      <c r="A36" s="89"/>
      <c r="B36" s="147" t="s">
        <v>16</v>
      </c>
      <c r="C36" s="147" t="s">
        <v>17</v>
      </c>
      <c r="D36" s="148" t="s">
        <v>122</v>
      </c>
      <c r="E36" s="149" t="s">
        <v>19</v>
      </c>
      <c r="F36" s="150" t="s">
        <v>20</v>
      </c>
      <c r="G36" s="147" t="s">
        <v>21</v>
      </c>
    </row>
    <row r="37" spans="1:11" ht="12.75" customHeight="1" x14ac:dyDescent="0.25">
      <c r="A37" s="80"/>
      <c r="B37" s="63" t="s">
        <v>78</v>
      </c>
      <c r="C37" s="64" t="s">
        <v>27</v>
      </c>
      <c r="D37" s="64">
        <v>1</v>
      </c>
      <c r="E37" s="26" t="s">
        <v>82</v>
      </c>
      <c r="F37" s="22">
        <v>79000</v>
      </c>
      <c r="G37" s="23">
        <f t="shared" ref="G37:G41" si="2">(D37*F37)</f>
        <v>79000</v>
      </c>
      <c r="H37" s="278"/>
      <c r="I37" s="278"/>
    </row>
    <row r="38" spans="1:11" ht="12.75" customHeight="1" x14ac:dyDescent="0.25">
      <c r="A38" s="80"/>
      <c r="B38" s="65" t="s">
        <v>79</v>
      </c>
      <c r="C38" s="64" t="s">
        <v>27</v>
      </c>
      <c r="D38" s="64">
        <v>3</v>
      </c>
      <c r="E38" s="26" t="s">
        <v>82</v>
      </c>
      <c r="F38" s="22">
        <v>79000</v>
      </c>
      <c r="G38" s="23">
        <f t="shared" si="2"/>
        <v>237000</v>
      </c>
      <c r="H38" s="278"/>
      <c r="I38" s="278"/>
    </row>
    <row r="39" spans="1:11" ht="12.75" customHeight="1" x14ac:dyDescent="0.25">
      <c r="A39" s="80"/>
      <c r="B39" s="65" t="s">
        <v>81</v>
      </c>
      <c r="C39" s="64" t="s">
        <v>27</v>
      </c>
      <c r="D39" s="64">
        <v>2</v>
      </c>
      <c r="E39" s="26" t="s">
        <v>84</v>
      </c>
      <c r="F39" s="22">
        <v>79000</v>
      </c>
      <c r="G39" s="23">
        <f t="shared" si="2"/>
        <v>158000</v>
      </c>
      <c r="H39" s="278"/>
      <c r="I39" s="278"/>
    </row>
    <row r="40" spans="1:11" ht="12.75" customHeight="1" x14ac:dyDescent="0.25">
      <c r="A40" s="80"/>
      <c r="B40" s="65" t="s">
        <v>80</v>
      </c>
      <c r="C40" s="64" t="s">
        <v>27</v>
      </c>
      <c r="D40" s="64">
        <v>1</v>
      </c>
      <c r="E40" s="26" t="s">
        <v>82</v>
      </c>
      <c r="F40" s="22">
        <v>79000</v>
      </c>
      <c r="G40" s="23">
        <f t="shared" si="2"/>
        <v>79000</v>
      </c>
      <c r="H40" s="278"/>
      <c r="I40" s="278"/>
    </row>
    <row r="41" spans="1:11" ht="12.75" customHeight="1" x14ac:dyDescent="0.25">
      <c r="A41" s="100"/>
      <c r="B41" s="264" t="s">
        <v>87</v>
      </c>
      <c r="C41" s="64" t="s">
        <v>27</v>
      </c>
      <c r="D41" s="24">
        <v>1</v>
      </c>
      <c r="E41" s="19" t="s">
        <v>83</v>
      </c>
      <c r="F41" s="22">
        <v>79000</v>
      </c>
      <c r="G41" s="23">
        <f t="shared" si="2"/>
        <v>79000</v>
      </c>
      <c r="H41" s="278"/>
      <c r="I41" s="278"/>
    </row>
    <row r="42" spans="1:11" ht="12.75" customHeight="1" thickBot="1" x14ac:dyDescent="0.3">
      <c r="A42" s="100"/>
      <c r="B42" s="7"/>
      <c r="C42" s="64"/>
      <c r="D42" s="25"/>
      <c r="E42" s="27"/>
      <c r="F42" s="15"/>
      <c r="G42" s="37"/>
    </row>
    <row r="43" spans="1:11" ht="12.75" customHeight="1" thickBot="1" x14ac:dyDescent="0.3">
      <c r="A43" s="89"/>
      <c r="B43" s="8" t="s">
        <v>29</v>
      </c>
      <c r="C43" s="9"/>
      <c r="D43" s="13"/>
      <c r="E43" s="18"/>
      <c r="F43" s="36"/>
      <c r="G43" s="254">
        <f>SUM(G37:G42)</f>
        <v>632000</v>
      </c>
    </row>
    <row r="44" spans="1:11" ht="12" customHeight="1" x14ac:dyDescent="0.25">
      <c r="A44" s="79"/>
      <c r="B44" s="142"/>
      <c r="C44" s="143"/>
      <c r="D44" s="144"/>
      <c r="E44" s="145"/>
      <c r="F44" s="146"/>
      <c r="G44" s="123"/>
    </row>
    <row r="45" spans="1:11" ht="12" customHeight="1" x14ac:dyDescent="0.25">
      <c r="A45" s="89"/>
      <c r="B45" s="124" t="s">
        <v>30</v>
      </c>
      <c r="C45" s="125"/>
      <c r="D45" s="126"/>
      <c r="E45" s="127"/>
      <c r="F45" s="128"/>
      <c r="G45" s="129"/>
    </row>
    <row r="46" spans="1:11" ht="24" customHeight="1" x14ac:dyDescent="0.25">
      <c r="A46" s="89"/>
      <c r="B46" s="151" t="s">
        <v>31</v>
      </c>
      <c r="C46" s="151" t="s">
        <v>32</v>
      </c>
      <c r="D46" s="152" t="s">
        <v>33</v>
      </c>
      <c r="E46" s="153" t="s">
        <v>19</v>
      </c>
      <c r="F46" s="150" t="s">
        <v>20</v>
      </c>
      <c r="G46" s="151" t="s">
        <v>21</v>
      </c>
      <c r="K46" s="154"/>
    </row>
    <row r="47" spans="1:11" ht="12.75" customHeight="1" thickBot="1" x14ac:dyDescent="0.3">
      <c r="A47" s="100"/>
      <c r="B47" s="248" t="s">
        <v>34</v>
      </c>
      <c r="C47" s="249"/>
      <c r="D47" s="250"/>
      <c r="E47" s="251"/>
      <c r="F47" s="252"/>
      <c r="G47" s="253"/>
      <c r="K47" s="154"/>
    </row>
    <row r="48" spans="1:11" ht="12.75" customHeight="1" thickBot="1" x14ac:dyDescent="0.3">
      <c r="A48" s="100"/>
      <c r="B48" s="265" t="s">
        <v>85</v>
      </c>
      <c r="C48" s="39" t="s">
        <v>92</v>
      </c>
      <c r="D48" s="247">
        <v>10000</v>
      </c>
      <c r="E48" s="40" t="s">
        <v>28</v>
      </c>
      <c r="F48" s="41">
        <v>90</v>
      </c>
      <c r="G48" s="246">
        <f>(D48*F48)</f>
        <v>900000</v>
      </c>
    </row>
    <row r="49" spans="1:10" ht="12.75" customHeight="1" x14ac:dyDescent="0.25">
      <c r="A49" s="100"/>
      <c r="B49" s="49" t="s">
        <v>35</v>
      </c>
      <c r="C49" s="50" t="s">
        <v>36</v>
      </c>
      <c r="D49" s="245" t="s">
        <v>92</v>
      </c>
      <c r="E49" s="52"/>
      <c r="F49" s="53"/>
      <c r="G49" s="244"/>
    </row>
    <row r="50" spans="1:10" ht="12.75" customHeight="1" x14ac:dyDescent="0.25">
      <c r="A50" s="80"/>
      <c r="B50" s="66" t="s">
        <v>121</v>
      </c>
      <c r="C50" s="67" t="s">
        <v>36</v>
      </c>
      <c r="D50" s="67">
        <v>300</v>
      </c>
      <c r="E50" s="68" t="s">
        <v>28</v>
      </c>
      <c r="F50" s="267">
        <v>2100</v>
      </c>
      <c r="G50" s="69">
        <f>D50*F50</f>
        <v>630000</v>
      </c>
      <c r="H50" s="70"/>
      <c r="I50" s="266">
        <v>1.0449999999999999</v>
      </c>
      <c r="J50" s="71"/>
    </row>
    <row r="51" spans="1:10" ht="12.75" customHeight="1" x14ac:dyDescent="0.25">
      <c r="A51" s="80"/>
      <c r="B51" s="65" t="s">
        <v>93</v>
      </c>
      <c r="C51" s="64" t="s">
        <v>36</v>
      </c>
      <c r="D51" s="64">
        <v>150</v>
      </c>
      <c r="E51" s="68" t="s">
        <v>71</v>
      </c>
      <c r="F51" s="267">
        <f>'Zapallo Italiano'!F51*'Al 22.06.22'!$I$50</f>
        <v>1515.25</v>
      </c>
      <c r="G51" s="69">
        <f t="shared" ref="G51" si="3">D51*F51</f>
        <v>227287.5</v>
      </c>
      <c r="H51" s="70"/>
      <c r="I51" s="71"/>
      <c r="J51" s="71"/>
    </row>
    <row r="52" spans="1:10" ht="12.75" customHeight="1" x14ac:dyDescent="0.25">
      <c r="A52" s="80"/>
      <c r="B52" s="72" t="s">
        <v>94</v>
      </c>
      <c r="C52" s="64" t="s">
        <v>36</v>
      </c>
      <c r="D52" s="64">
        <v>200</v>
      </c>
      <c r="E52" s="68" t="s">
        <v>95</v>
      </c>
      <c r="F52" s="267">
        <f>'Zapallo Italiano'!F52*'Al 22.06.22'!$I$50</f>
        <v>1149.5</v>
      </c>
      <c r="G52" s="69">
        <f>D52*F52</f>
        <v>229900</v>
      </c>
      <c r="H52" s="70"/>
      <c r="I52" s="71"/>
      <c r="J52" s="71"/>
    </row>
    <row r="53" spans="1:10" ht="12.75" customHeight="1" x14ac:dyDescent="0.25">
      <c r="A53" s="100"/>
      <c r="B53" s="44" t="s">
        <v>37</v>
      </c>
      <c r="C53" s="45"/>
      <c r="D53" s="46"/>
      <c r="E53" s="47"/>
      <c r="F53" s="267"/>
      <c r="G53" s="73"/>
    </row>
    <row r="54" spans="1:10" ht="12.75" customHeight="1" x14ac:dyDescent="0.25">
      <c r="A54" s="100"/>
      <c r="B54" s="49" t="s">
        <v>38</v>
      </c>
      <c r="C54" s="50"/>
      <c r="D54" s="51"/>
      <c r="E54" s="52"/>
      <c r="F54" s="267"/>
      <c r="G54" s="54">
        <f>SUM(G50:G53)</f>
        <v>1087187.5</v>
      </c>
    </row>
    <row r="55" spans="1:10" ht="12.75" customHeight="1" x14ac:dyDescent="0.25">
      <c r="A55" s="100"/>
      <c r="B55" s="256" t="s">
        <v>101</v>
      </c>
      <c r="C55" s="257" t="s">
        <v>36</v>
      </c>
      <c r="D55" s="258">
        <v>0.25</v>
      </c>
      <c r="E55" s="259" t="s">
        <v>108</v>
      </c>
      <c r="F55" s="267">
        <f>'Zapallo Italiano'!F55*'Al 22.06.22'!$I$50</f>
        <v>103350.5</v>
      </c>
      <c r="G55" s="10">
        <f>D55*F55</f>
        <v>25837.625</v>
      </c>
    </row>
    <row r="56" spans="1:10" ht="12.75" customHeight="1" x14ac:dyDescent="0.25">
      <c r="A56" s="100"/>
      <c r="B56" s="34" t="s">
        <v>102</v>
      </c>
      <c r="C56" s="55"/>
      <c r="D56" s="56"/>
      <c r="E56" s="57"/>
      <c r="F56" s="267"/>
      <c r="G56" s="261">
        <f>SUM(G55:G55)</f>
        <v>25837.625</v>
      </c>
    </row>
    <row r="57" spans="1:10" ht="12.75" customHeight="1" thickBot="1" x14ac:dyDescent="0.3">
      <c r="A57" s="100"/>
      <c r="B57" s="256" t="s">
        <v>109</v>
      </c>
      <c r="C57" s="257" t="s">
        <v>36</v>
      </c>
      <c r="D57" s="258">
        <v>25</v>
      </c>
      <c r="E57" s="259" t="s">
        <v>108</v>
      </c>
      <c r="F57" s="267">
        <f>'Zapallo Italiano'!F57*'Al 22.06.22'!$I$50</f>
        <v>2299</v>
      </c>
      <c r="G57" s="35">
        <f>D57*F57</f>
        <v>57475</v>
      </c>
    </row>
    <row r="58" spans="1:10" ht="13.5" customHeight="1" thickBot="1" x14ac:dyDescent="0.3">
      <c r="A58" s="89"/>
      <c r="B58" s="155" t="s">
        <v>39</v>
      </c>
      <c r="C58" s="156"/>
      <c r="D58" s="157"/>
      <c r="E58" s="158"/>
      <c r="F58" s="159"/>
      <c r="G58" s="262">
        <f>SUM(G48:G57)</f>
        <v>3183525.25</v>
      </c>
    </row>
    <row r="59" spans="1:10" ht="12" customHeight="1" x14ac:dyDescent="0.25">
      <c r="A59" s="79"/>
      <c r="B59" s="142"/>
      <c r="C59" s="143"/>
      <c r="D59" s="144"/>
      <c r="E59" s="160"/>
      <c r="F59" s="146"/>
      <c r="G59" s="123"/>
    </row>
    <row r="60" spans="1:10" ht="12" customHeight="1" x14ac:dyDescent="0.25">
      <c r="A60" s="89"/>
      <c r="B60" s="124" t="s">
        <v>40</v>
      </c>
      <c r="C60" s="125"/>
      <c r="D60" s="126"/>
      <c r="E60" s="127"/>
      <c r="F60" s="128"/>
      <c r="G60" s="129"/>
      <c r="I60" s="141"/>
    </row>
    <row r="61" spans="1:10" ht="24" customHeight="1" x14ac:dyDescent="0.25">
      <c r="A61" s="89"/>
      <c r="B61" s="147" t="s">
        <v>41</v>
      </c>
      <c r="C61" s="161" t="s">
        <v>32</v>
      </c>
      <c r="D61" s="162" t="s">
        <v>33</v>
      </c>
      <c r="E61" s="149" t="s">
        <v>19</v>
      </c>
      <c r="F61" s="150" t="s">
        <v>20</v>
      </c>
      <c r="G61" s="163" t="s">
        <v>21</v>
      </c>
    </row>
    <row r="62" spans="1:10" ht="24" customHeight="1" x14ac:dyDescent="0.25">
      <c r="A62" s="80"/>
      <c r="B62" s="30" t="s">
        <v>123</v>
      </c>
      <c r="C62" s="31" t="s">
        <v>86</v>
      </c>
      <c r="D62" s="32">
        <v>7</v>
      </c>
      <c r="E62" s="33" t="s">
        <v>73</v>
      </c>
      <c r="F62" s="28">
        <f>'Zapallo Italiano'!F62*'Al 22.06.22'!I50</f>
        <v>240976.99999999997</v>
      </c>
      <c r="G62" s="29">
        <f>(D62*F62)</f>
        <v>1686838.9999999998</v>
      </c>
    </row>
    <row r="63" spans="1:10" ht="24" customHeight="1" x14ac:dyDescent="0.25">
      <c r="A63" s="80"/>
      <c r="B63" s="74" t="s">
        <v>96</v>
      </c>
      <c r="C63" s="74" t="s">
        <v>17</v>
      </c>
      <c r="D63" s="74">
        <v>1</v>
      </c>
      <c r="E63" s="75" t="s">
        <v>97</v>
      </c>
      <c r="F63" s="28">
        <f>'Zapallo Italiano'!F63*'Al 22.06.22'!$I$50</f>
        <v>412775</v>
      </c>
      <c r="G63" s="76">
        <f>D63*F63</f>
        <v>412775</v>
      </c>
    </row>
    <row r="64" spans="1:10" ht="12.75" customHeight="1" thickBot="1" x14ac:dyDescent="0.3">
      <c r="A64" s="80"/>
      <c r="B64" s="74" t="s">
        <v>99</v>
      </c>
      <c r="C64" s="74" t="s">
        <v>98</v>
      </c>
      <c r="D64" s="74">
        <v>1400</v>
      </c>
      <c r="E64" s="75" t="s">
        <v>100</v>
      </c>
      <c r="F64" s="28">
        <f>'Zapallo Italiano'!F64*'Al 22.06.22'!$I$50</f>
        <v>595.65</v>
      </c>
      <c r="G64" s="77">
        <f>D64*F64</f>
        <v>833910</v>
      </c>
    </row>
    <row r="65" spans="1:10" ht="13.5" customHeight="1" thickBot="1" x14ac:dyDescent="0.3">
      <c r="A65" s="89"/>
      <c r="B65" s="155" t="s">
        <v>42</v>
      </c>
      <c r="C65" s="156"/>
      <c r="D65" s="157"/>
      <c r="E65" s="158"/>
      <c r="F65" s="159"/>
      <c r="G65" s="262">
        <f>SUM(G62:G63)</f>
        <v>2099614</v>
      </c>
    </row>
    <row r="66" spans="1:10" ht="12" customHeight="1" thickBot="1" x14ac:dyDescent="0.3">
      <c r="A66" s="79"/>
      <c r="B66" s="164"/>
      <c r="C66" s="164"/>
      <c r="D66" s="165"/>
      <c r="E66" s="166"/>
      <c r="F66" s="167"/>
      <c r="G66" s="168"/>
    </row>
    <row r="67" spans="1:10" ht="12" customHeight="1" x14ac:dyDescent="0.25">
      <c r="A67" s="80"/>
      <c r="B67" s="169" t="s">
        <v>43</v>
      </c>
      <c r="C67" s="170"/>
      <c r="D67" s="171"/>
      <c r="E67" s="172"/>
      <c r="F67" s="173"/>
      <c r="G67" s="174">
        <f>G28+G43+G58+G65</f>
        <v>7655139.25</v>
      </c>
    </row>
    <row r="68" spans="1:10" ht="12" customHeight="1" x14ac:dyDescent="0.25">
      <c r="A68" s="80"/>
      <c r="B68" s="175" t="s">
        <v>44</v>
      </c>
      <c r="C68" s="176"/>
      <c r="D68" s="177"/>
      <c r="E68" s="178"/>
      <c r="F68" s="179"/>
      <c r="G68" s="180">
        <f>G67*0.05</f>
        <v>382756.96250000002</v>
      </c>
    </row>
    <row r="69" spans="1:10" ht="12" customHeight="1" x14ac:dyDescent="0.25">
      <c r="A69" s="80"/>
      <c r="B69" s="181" t="s">
        <v>45</v>
      </c>
      <c r="C69" s="182"/>
      <c r="D69" s="183"/>
      <c r="E69" s="184"/>
      <c r="F69" s="185"/>
      <c r="G69" s="186">
        <f>G68+G67</f>
        <v>8037896.2125000004</v>
      </c>
    </row>
    <row r="70" spans="1:10" ht="12" customHeight="1" thickBot="1" x14ac:dyDescent="0.3">
      <c r="A70" s="80"/>
      <c r="B70" s="175" t="s">
        <v>46</v>
      </c>
      <c r="C70" s="176"/>
      <c r="D70" s="177"/>
      <c r="E70" s="178"/>
      <c r="F70" s="179"/>
      <c r="G70" s="187">
        <f>G12</f>
        <v>14000000</v>
      </c>
    </row>
    <row r="71" spans="1:10" ht="12" customHeight="1" thickBot="1" x14ac:dyDescent="0.3">
      <c r="A71" s="80"/>
      <c r="B71" s="188" t="s">
        <v>47</v>
      </c>
      <c r="C71" s="189"/>
      <c r="D71" s="190"/>
      <c r="E71" s="191"/>
      <c r="F71" s="192"/>
      <c r="G71" s="263">
        <f>G70-G69</f>
        <v>5962103.7874999996</v>
      </c>
    </row>
    <row r="72" spans="1:10" ht="12" customHeight="1" x14ac:dyDescent="0.25">
      <c r="A72" s="80"/>
      <c r="B72" s="193" t="s">
        <v>119</v>
      </c>
      <c r="C72" s="194"/>
      <c r="D72" s="194"/>
      <c r="E72" s="195"/>
      <c r="F72" s="194"/>
      <c r="G72" s="196"/>
    </row>
    <row r="73" spans="1:10" ht="12.75" customHeight="1" thickBot="1" x14ac:dyDescent="0.3">
      <c r="A73" s="80"/>
      <c r="B73" s="197"/>
      <c r="C73" s="194"/>
      <c r="D73" s="194"/>
      <c r="E73" s="195"/>
      <c r="F73" s="194"/>
      <c r="G73" s="196"/>
    </row>
    <row r="74" spans="1:10" ht="12" customHeight="1" x14ac:dyDescent="0.25">
      <c r="A74" s="80"/>
      <c r="B74" s="198" t="s">
        <v>120</v>
      </c>
      <c r="C74" s="199"/>
      <c r="D74" s="199"/>
      <c r="E74" s="200"/>
      <c r="F74" s="201"/>
      <c r="G74" s="196"/>
    </row>
    <row r="75" spans="1:10" ht="12" customHeight="1" x14ac:dyDescent="0.25">
      <c r="A75" s="80"/>
      <c r="B75" s="202" t="s">
        <v>48</v>
      </c>
      <c r="C75" s="203"/>
      <c r="D75" s="203"/>
      <c r="E75" s="204"/>
      <c r="F75" s="205"/>
      <c r="G75" s="196"/>
    </row>
    <row r="76" spans="1:10" ht="12" customHeight="1" x14ac:dyDescent="0.25">
      <c r="A76" s="80"/>
      <c r="B76" s="202" t="s">
        <v>49</v>
      </c>
      <c r="C76" s="203" t="s">
        <v>106</v>
      </c>
      <c r="D76" s="203"/>
      <c r="E76" s="204"/>
      <c r="F76" s="205"/>
      <c r="G76" s="196"/>
    </row>
    <row r="77" spans="1:10" ht="12" customHeight="1" x14ac:dyDescent="0.25">
      <c r="A77" s="80"/>
      <c r="B77" s="202" t="s">
        <v>50</v>
      </c>
      <c r="C77" s="203" t="s">
        <v>107</v>
      </c>
      <c r="D77" s="203"/>
      <c r="E77" s="204"/>
      <c r="F77" s="205"/>
      <c r="G77" s="196"/>
    </row>
    <row r="78" spans="1:10" ht="12" customHeight="1" x14ac:dyDescent="0.25">
      <c r="A78" s="80"/>
      <c r="B78" s="202" t="s">
        <v>51</v>
      </c>
      <c r="C78" s="203"/>
      <c r="D78" s="203"/>
      <c r="E78" s="204"/>
      <c r="F78" s="205"/>
      <c r="G78" s="196"/>
      <c r="J78" s="206"/>
    </row>
    <row r="79" spans="1:10" ht="12" customHeight="1" x14ac:dyDescent="0.25">
      <c r="A79" s="80"/>
      <c r="B79" s="202" t="s">
        <v>52</v>
      </c>
      <c r="C79" s="203"/>
      <c r="D79" s="203"/>
      <c r="E79" s="204"/>
      <c r="F79" s="205"/>
      <c r="G79" s="196"/>
    </row>
    <row r="80" spans="1:10" ht="12.75" customHeight="1" thickBot="1" x14ac:dyDescent="0.3">
      <c r="A80" s="80"/>
      <c r="B80" s="207" t="s">
        <v>53</v>
      </c>
      <c r="C80" s="208"/>
      <c r="D80" s="208"/>
      <c r="E80" s="209"/>
      <c r="F80" s="210"/>
      <c r="G80" s="196"/>
    </row>
    <row r="81" spans="1:7" ht="12.75" customHeight="1" x14ac:dyDescent="0.25">
      <c r="A81" s="80"/>
      <c r="B81" s="197"/>
      <c r="C81" s="203"/>
      <c r="D81" s="203"/>
      <c r="E81" s="204"/>
      <c r="F81" s="203"/>
      <c r="G81" s="196"/>
    </row>
    <row r="82" spans="1:7" ht="15" customHeight="1" thickBot="1" x14ac:dyDescent="0.3">
      <c r="A82" s="80"/>
      <c r="B82" s="274" t="s">
        <v>54</v>
      </c>
      <c r="C82" s="275"/>
      <c r="D82" s="211"/>
      <c r="E82" s="212"/>
      <c r="F82" s="213"/>
      <c r="G82" s="196"/>
    </row>
    <row r="83" spans="1:7" ht="12" customHeight="1" x14ac:dyDescent="0.25">
      <c r="A83" s="80"/>
      <c r="B83" s="214" t="s">
        <v>41</v>
      </c>
      <c r="C83" s="215" t="s">
        <v>55</v>
      </c>
      <c r="D83" s="216" t="s">
        <v>56</v>
      </c>
      <c r="E83" s="212"/>
      <c r="F83" s="213"/>
      <c r="G83" s="196"/>
    </row>
    <row r="84" spans="1:7" ht="12" customHeight="1" x14ac:dyDescent="0.25">
      <c r="A84" s="80"/>
      <c r="B84" s="217" t="s">
        <v>57</v>
      </c>
      <c r="C84" s="218">
        <f>G28</f>
        <v>1740000</v>
      </c>
      <c r="D84" s="219">
        <f>(C84/C90)</f>
        <v>0.21647455428624071</v>
      </c>
      <c r="E84" s="212"/>
      <c r="F84" s="213"/>
      <c r="G84" s="196"/>
    </row>
    <row r="85" spans="1:7" ht="12" customHeight="1" x14ac:dyDescent="0.25">
      <c r="A85" s="80"/>
      <c r="B85" s="217" t="s">
        <v>58</v>
      </c>
      <c r="C85" s="220">
        <v>0</v>
      </c>
      <c r="D85" s="219">
        <v>0</v>
      </c>
      <c r="E85" s="212"/>
      <c r="F85" s="213"/>
      <c r="G85" s="196"/>
    </row>
    <row r="86" spans="1:7" ht="12" customHeight="1" x14ac:dyDescent="0.25">
      <c r="A86" s="80"/>
      <c r="B86" s="217" t="s">
        <v>59</v>
      </c>
      <c r="C86" s="218">
        <f>G43</f>
        <v>632000</v>
      </c>
      <c r="D86" s="219">
        <f>(C86/C90)</f>
        <v>7.8627539257990889E-2</v>
      </c>
      <c r="E86" s="212"/>
      <c r="F86" s="213"/>
      <c r="G86" s="196"/>
    </row>
    <row r="87" spans="1:7" ht="12" customHeight="1" x14ac:dyDescent="0.25">
      <c r="A87" s="80"/>
      <c r="B87" s="217" t="s">
        <v>31</v>
      </c>
      <c r="C87" s="218">
        <f>G58</f>
        <v>3183525.25</v>
      </c>
      <c r="D87" s="219">
        <f>(C87/C90)</f>
        <v>0.39606448824870288</v>
      </c>
      <c r="E87" s="212"/>
      <c r="F87" s="213"/>
      <c r="G87" s="196"/>
    </row>
    <row r="88" spans="1:7" ht="12" customHeight="1" x14ac:dyDescent="0.25">
      <c r="A88" s="80"/>
      <c r="B88" s="217" t="s">
        <v>60</v>
      </c>
      <c r="C88" s="221">
        <f>G65</f>
        <v>2099614</v>
      </c>
      <c r="D88" s="219">
        <f>(C88/C90)</f>
        <v>0.26121437058801783</v>
      </c>
      <c r="E88" s="222"/>
      <c r="F88" s="223"/>
      <c r="G88" s="196"/>
    </row>
    <row r="89" spans="1:7" ht="12" customHeight="1" x14ac:dyDescent="0.25">
      <c r="A89" s="80"/>
      <c r="B89" s="217" t="s">
        <v>61</v>
      </c>
      <c r="C89" s="221">
        <f>G68</f>
        <v>382756.96250000002</v>
      </c>
      <c r="D89" s="219">
        <f>(C89/C90)</f>
        <v>4.7619047619047616E-2</v>
      </c>
      <c r="E89" s="222"/>
      <c r="F89" s="223"/>
      <c r="G89" s="196"/>
    </row>
    <row r="90" spans="1:7" ht="12.75" customHeight="1" thickBot="1" x14ac:dyDescent="0.3">
      <c r="A90" s="80"/>
      <c r="B90" s="224" t="s">
        <v>62</v>
      </c>
      <c r="C90" s="225">
        <f>SUM(C84:C89)</f>
        <v>8037896.2125000004</v>
      </c>
      <c r="D90" s="226">
        <f>SUM(D84:D89)</f>
        <v>1</v>
      </c>
      <c r="E90" s="222"/>
      <c r="F90" s="223"/>
      <c r="G90" s="196"/>
    </row>
    <row r="91" spans="1:7" ht="12" customHeight="1" x14ac:dyDescent="0.25">
      <c r="A91" s="80"/>
      <c r="B91" s="197"/>
      <c r="C91" s="194"/>
      <c r="D91" s="194"/>
      <c r="E91" s="195"/>
      <c r="F91" s="194"/>
      <c r="G91" s="196"/>
    </row>
    <row r="92" spans="1:7" ht="12.75" customHeight="1" thickBot="1" x14ac:dyDescent="0.3">
      <c r="A92" s="80"/>
      <c r="B92" s="78"/>
      <c r="C92" s="194"/>
      <c r="D92" s="194"/>
      <c r="E92" s="195"/>
      <c r="F92" s="194"/>
      <c r="G92" s="196"/>
    </row>
    <row r="93" spans="1:7" ht="12" customHeight="1" thickBot="1" x14ac:dyDescent="0.3">
      <c r="A93" s="80"/>
      <c r="B93" s="227"/>
      <c r="C93" s="228" t="s">
        <v>113</v>
      </c>
      <c r="D93" s="229" t="s">
        <v>104</v>
      </c>
      <c r="E93" s="230"/>
      <c r="F93" s="223"/>
      <c r="G93" s="196"/>
    </row>
    <row r="94" spans="1:7" ht="12" customHeight="1" thickBot="1" x14ac:dyDescent="0.3">
      <c r="A94" s="80"/>
      <c r="B94" s="231" t="s">
        <v>114</v>
      </c>
      <c r="C94" s="232" t="s">
        <v>115</v>
      </c>
      <c r="D94" s="233" t="s">
        <v>116</v>
      </c>
      <c r="E94" s="234" t="s">
        <v>117</v>
      </c>
      <c r="F94" s="235"/>
      <c r="G94" s="236"/>
    </row>
    <row r="95" spans="1:7" ht="12" customHeight="1" thickBot="1" x14ac:dyDescent="0.3">
      <c r="A95" s="80"/>
      <c r="B95" s="237" t="s">
        <v>103</v>
      </c>
      <c r="C95" s="238">
        <v>1000</v>
      </c>
      <c r="D95" s="238">
        <f>G9</f>
        <v>1400</v>
      </c>
      <c r="E95" s="239">
        <v>1800</v>
      </c>
      <c r="F95" s="235"/>
      <c r="G95" s="236"/>
    </row>
    <row r="96" spans="1:7" ht="12.75" customHeight="1" thickBot="1" x14ac:dyDescent="0.3">
      <c r="A96" s="80"/>
      <c r="B96" s="224" t="s">
        <v>112</v>
      </c>
      <c r="C96" s="240">
        <f>C90/C95</f>
        <v>8037.8962125000007</v>
      </c>
      <c r="D96" s="241">
        <f>C90/D95</f>
        <v>5741.3544375000001</v>
      </c>
      <c r="E96" s="242">
        <f>C90/E95</f>
        <v>4465.4978958333331</v>
      </c>
      <c r="F96" s="235"/>
      <c r="G96" s="236"/>
    </row>
    <row r="97" spans="1:7" ht="15.6" customHeight="1" x14ac:dyDescent="0.25">
      <c r="A97" s="80"/>
      <c r="B97" s="193" t="s">
        <v>63</v>
      </c>
      <c r="C97" s="203"/>
      <c r="D97" s="203"/>
      <c r="E97" s="203"/>
      <c r="F97" s="203"/>
      <c r="G97" s="203"/>
    </row>
    <row r="98" spans="1:7" ht="11.25" customHeight="1" x14ac:dyDescent="0.25">
      <c r="E98" s="154"/>
    </row>
    <row r="99" spans="1:7" ht="11.25" customHeight="1" x14ac:dyDescent="0.25">
      <c r="E99" s="154"/>
    </row>
    <row r="100" spans="1:7" ht="11.25" customHeight="1" x14ac:dyDescent="0.25">
      <c r="E100" s="154"/>
    </row>
    <row r="101" spans="1:7" ht="11.25" customHeight="1" x14ac:dyDescent="0.25">
      <c r="E101" s="154"/>
    </row>
    <row r="102" spans="1:7" ht="11.25" customHeight="1" x14ac:dyDescent="0.25">
      <c r="E102" s="154"/>
    </row>
    <row r="103" spans="1:7" ht="11.25" customHeight="1" x14ac:dyDescent="0.25">
      <c r="E103" s="154"/>
    </row>
    <row r="104" spans="1:7" ht="11.25" customHeight="1" x14ac:dyDescent="0.25">
      <c r="E104" s="154"/>
    </row>
    <row r="105" spans="1:7" ht="11.25" customHeight="1" x14ac:dyDescent="0.25">
      <c r="E105" s="154"/>
    </row>
    <row r="106" spans="1:7" ht="11.25" customHeight="1" x14ac:dyDescent="0.25">
      <c r="E106" s="154"/>
    </row>
    <row r="107" spans="1:7" ht="11.25" customHeight="1" x14ac:dyDescent="0.25">
      <c r="E107" s="154"/>
    </row>
    <row r="108" spans="1:7" ht="11.25" customHeight="1" x14ac:dyDescent="0.25">
      <c r="E108" s="154"/>
    </row>
    <row r="109" spans="1:7" ht="11.25" customHeight="1" x14ac:dyDescent="0.25">
      <c r="E109" s="154"/>
    </row>
    <row r="110" spans="1:7" ht="11.25" customHeight="1" x14ac:dyDescent="0.25">
      <c r="E110" s="154"/>
    </row>
    <row r="111" spans="1:7" ht="11.25" customHeight="1" x14ac:dyDescent="0.25">
      <c r="E111" s="154"/>
    </row>
    <row r="112" spans="1:7" ht="11.25" customHeight="1" x14ac:dyDescent="0.25">
      <c r="E112" s="154"/>
    </row>
    <row r="113" spans="5:5" ht="11.25" customHeight="1" x14ac:dyDescent="0.25">
      <c r="E113" s="154"/>
    </row>
    <row r="114" spans="5:5" ht="11.25" customHeight="1" x14ac:dyDescent="0.25">
      <c r="E114" s="154"/>
    </row>
    <row r="115" spans="5:5" ht="11.25" customHeight="1" x14ac:dyDescent="0.25">
      <c r="E115" s="154"/>
    </row>
    <row r="116" spans="5:5" ht="11.25" customHeight="1" x14ac:dyDescent="0.25">
      <c r="E116" s="154"/>
    </row>
    <row r="117" spans="5:5" ht="11.25" customHeight="1" x14ac:dyDescent="0.25">
      <c r="E117" s="154"/>
    </row>
    <row r="118" spans="5:5" ht="11.25" customHeight="1" x14ac:dyDescent="0.25">
      <c r="E118" s="154"/>
    </row>
    <row r="119" spans="5:5" ht="11.25" customHeight="1" x14ac:dyDescent="0.25">
      <c r="E119" s="154"/>
    </row>
    <row r="120" spans="5:5" ht="11.25" customHeight="1" x14ac:dyDescent="0.25">
      <c r="E120" s="154"/>
    </row>
    <row r="121" spans="5:5" ht="11.25" customHeight="1" x14ac:dyDescent="0.25">
      <c r="E121" s="154"/>
    </row>
    <row r="122" spans="5:5" ht="11.25" customHeight="1" x14ac:dyDescent="0.25">
      <c r="E122" s="154"/>
    </row>
    <row r="123" spans="5:5" ht="11.25" customHeight="1" x14ac:dyDescent="0.25">
      <c r="E123" s="154"/>
    </row>
    <row r="124" spans="5:5" ht="11.25" customHeight="1" x14ac:dyDescent="0.25">
      <c r="E124" s="154"/>
    </row>
    <row r="125" spans="5:5" ht="11.25" customHeight="1" x14ac:dyDescent="0.25">
      <c r="E125" s="154"/>
    </row>
    <row r="126" spans="5:5" ht="11.25" customHeight="1" x14ac:dyDescent="0.25">
      <c r="E126" s="154"/>
    </row>
    <row r="127" spans="5:5" ht="11.25" customHeight="1" x14ac:dyDescent="0.25">
      <c r="E127" s="154"/>
    </row>
    <row r="128" spans="5:5" ht="11.25" customHeight="1" x14ac:dyDescent="0.25">
      <c r="E128" s="154"/>
    </row>
    <row r="129" spans="5:5" ht="11.25" customHeight="1" x14ac:dyDescent="0.25">
      <c r="E129" s="154"/>
    </row>
    <row r="130" spans="5:5" ht="11.25" customHeight="1" x14ac:dyDescent="0.25">
      <c r="E130" s="154"/>
    </row>
    <row r="131" spans="5:5" ht="11.25" customHeight="1" x14ac:dyDescent="0.25">
      <c r="E131" s="154"/>
    </row>
    <row r="132" spans="5:5" ht="11.25" customHeight="1" x14ac:dyDescent="0.25">
      <c r="E132" s="154"/>
    </row>
    <row r="133" spans="5:5" ht="11.25" customHeight="1" x14ac:dyDescent="0.25">
      <c r="E133" s="154"/>
    </row>
    <row r="134" spans="5:5" ht="11.25" customHeight="1" x14ac:dyDescent="0.25">
      <c r="E134" s="154"/>
    </row>
    <row r="135" spans="5:5" ht="11.25" customHeight="1" x14ac:dyDescent="0.25">
      <c r="E135" s="154"/>
    </row>
    <row r="136" spans="5:5" ht="11.25" customHeight="1" x14ac:dyDescent="0.25">
      <c r="E136" s="154"/>
    </row>
    <row r="137" spans="5:5" ht="11.25" customHeight="1" x14ac:dyDescent="0.25">
      <c r="E137" s="154"/>
    </row>
    <row r="138" spans="5:5" ht="11.25" customHeight="1" x14ac:dyDescent="0.25">
      <c r="E138" s="154"/>
    </row>
    <row r="139" spans="5:5" ht="11.25" customHeight="1" x14ac:dyDescent="0.25">
      <c r="E139" s="154"/>
    </row>
    <row r="140" spans="5:5" ht="11.25" customHeight="1" x14ac:dyDescent="0.25">
      <c r="E140" s="154"/>
    </row>
    <row r="141" spans="5:5" ht="11.25" customHeight="1" x14ac:dyDescent="0.25">
      <c r="E141" s="154"/>
    </row>
    <row r="142" spans="5:5" ht="11.25" customHeight="1" x14ac:dyDescent="0.25">
      <c r="E142" s="154"/>
    </row>
    <row r="143" spans="5:5" ht="11.25" customHeight="1" x14ac:dyDescent="0.25">
      <c r="E143" s="154"/>
    </row>
    <row r="144" spans="5:5" ht="11.25" customHeight="1" x14ac:dyDescent="0.25">
      <c r="E144" s="154"/>
    </row>
    <row r="145" spans="5:5" ht="11.25" customHeight="1" x14ac:dyDescent="0.25">
      <c r="E145" s="154"/>
    </row>
    <row r="146" spans="5:5" ht="11.25" customHeight="1" x14ac:dyDescent="0.25">
      <c r="E146" s="154"/>
    </row>
    <row r="147" spans="5:5" ht="11.25" customHeight="1" x14ac:dyDescent="0.25">
      <c r="E147" s="154"/>
    </row>
    <row r="148" spans="5:5" ht="11.25" customHeight="1" x14ac:dyDescent="0.25">
      <c r="E148" s="154"/>
    </row>
    <row r="149" spans="5:5" ht="11.25" customHeight="1" x14ac:dyDescent="0.25">
      <c r="E149" s="154"/>
    </row>
    <row r="150" spans="5:5" ht="11.25" customHeight="1" x14ac:dyDescent="0.25">
      <c r="E150" s="154"/>
    </row>
    <row r="151" spans="5:5" ht="11.25" customHeight="1" x14ac:dyDescent="0.25">
      <c r="E151" s="154"/>
    </row>
    <row r="152" spans="5:5" ht="11.25" customHeight="1" x14ac:dyDescent="0.25">
      <c r="E152" s="154"/>
    </row>
    <row r="153" spans="5:5" ht="11.25" customHeight="1" x14ac:dyDescent="0.25">
      <c r="E153" s="154"/>
    </row>
    <row r="154" spans="5:5" ht="11.25" customHeight="1" x14ac:dyDescent="0.25">
      <c r="E154" s="154"/>
    </row>
    <row r="155" spans="5:5" ht="11.25" customHeight="1" x14ac:dyDescent="0.25">
      <c r="E155" s="154"/>
    </row>
    <row r="156" spans="5:5" ht="11.25" customHeight="1" x14ac:dyDescent="0.25">
      <c r="E156" s="154"/>
    </row>
    <row r="157" spans="5:5" ht="11.25" customHeight="1" x14ac:dyDescent="0.25">
      <c r="E157" s="154"/>
    </row>
    <row r="158" spans="5:5" ht="11.25" customHeight="1" x14ac:dyDescent="0.25">
      <c r="E158" s="154"/>
    </row>
    <row r="159" spans="5:5" ht="11.25" customHeight="1" x14ac:dyDescent="0.25">
      <c r="E159" s="154"/>
    </row>
    <row r="160" spans="5:5" ht="11.25" customHeight="1" x14ac:dyDescent="0.25">
      <c r="E160" s="154"/>
    </row>
    <row r="161" spans="5:5" ht="11.25" customHeight="1" x14ac:dyDescent="0.25">
      <c r="E161" s="154"/>
    </row>
    <row r="162" spans="5:5" ht="11.25" customHeight="1" x14ac:dyDescent="0.25">
      <c r="E162" s="154"/>
    </row>
    <row r="163" spans="5:5" ht="11.25" customHeight="1" x14ac:dyDescent="0.25">
      <c r="E163" s="154"/>
    </row>
    <row r="164" spans="5:5" ht="11.25" customHeight="1" x14ac:dyDescent="0.25">
      <c r="E164" s="154"/>
    </row>
    <row r="165" spans="5:5" ht="11.25" customHeight="1" x14ac:dyDescent="0.25">
      <c r="E165" s="154"/>
    </row>
    <row r="166" spans="5:5" ht="11.25" customHeight="1" x14ac:dyDescent="0.25">
      <c r="E166" s="154"/>
    </row>
    <row r="167" spans="5:5" ht="11.25" customHeight="1" x14ac:dyDescent="0.25">
      <c r="E167" s="154"/>
    </row>
    <row r="168" spans="5:5" ht="11.25" customHeight="1" x14ac:dyDescent="0.25">
      <c r="E168" s="154"/>
    </row>
    <row r="169" spans="5:5" ht="11.25" customHeight="1" x14ac:dyDescent="0.25">
      <c r="E169" s="154"/>
    </row>
    <row r="170" spans="5:5" ht="11.25" customHeight="1" x14ac:dyDescent="0.25">
      <c r="E170" s="154"/>
    </row>
    <row r="171" spans="5:5" ht="11.25" customHeight="1" x14ac:dyDescent="0.25">
      <c r="E171" s="154"/>
    </row>
    <row r="172" spans="5:5" ht="11.25" customHeight="1" x14ac:dyDescent="0.25">
      <c r="E172" s="154"/>
    </row>
    <row r="173" spans="5:5" ht="11.25" customHeight="1" x14ac:dyDescent="0.25">
      <c r="E173" s="154"/>
    </row>
    <row r="174" spans="5:5" ht="11.25" customHeight="1" x14ac:dyDescent="0.25">
      <c r="E174" s="154"/>
    </row>
    <row r="175" spans="5:5" ht="11.25" customHeight="1" x14ac:dyDescent="0.25">
      <c r="E175" s="154"/>
    </row>
    <row r="176" spans="5:5" ht="11.25" customHeight="1" x14ac:dyDescent="0.25">
      <c r="E176" s="154"/>
    </row>
    <row r="177" spans="5:5" ht="11.25" customHeight="1" x14ac:dyDescent="0.25">
      <c r="E177" s="154"/>
    </row>
    <row r="178" spans="5:5" ht="11.25" customHeight="1" x14ac:dyDescent="0.25">
      <c r="E178" s="154"/>
    </row>
    <row r="179" spans="5:5" ht="11.25" customHeight="1" x14ac:dyDescent="0.25">
      <c r="E179" s="154"/>
    </row>
    <row r="180" spans="5:5" ht="11.25" customHeight="1" x14ac:dyDescent="0.25">
      <c r="E180" s="154"/>
    </row>
    <row r="181" spans="5:5" ht="11.25" customHeight="1" x14ac:dyDescent="0.25">
      <c r="E181" s="154"/>
    </row>
    <row r="182" spans="5:5" ht="11.25" customHeight="1" x14ac:dyDescent="0.25">
      <c r="E182" s="154"/>
    </row>
    <row r="183" spans="5:5" ht="11.25" customHeight="1" x14ac:dyDescent="0.25">
      <c r="E183" s="154"/>
    </row>
    <row r="184" spans="5:5" ht="11.25" customHeight="1" x14ac:dyDescent="0.25">
      <c r="E184" s="154"/>
    </row>
    <row r="185" spans="5:5" ht="11.25" customHeight="1" x14ac:dyDescent="0.25">
      <c r="E185" s="154"/>
    </row>
    <row r="186" spans="5:5" ht="11.25" customHeight="1" x14ac:dyDescent="0.25">
      <c r="E186" s="154"/>
    </row>
    <row r="187" spans="5:5" ht="11.25" customHeight="1" x14ac:dyDescent="0.25">
      <c r="E187" s="154"/>
    </row>
    <row r="188" spans="5:5" ht="11.25" customHeight="1" x14ac:dyDescent="0.25">
      <c r="E188" s="154"/>
    </row>
    <row r="189" spans="5:5" ht="11.25" customHeight="1" x14ac:dyDescent="0.25">
      <c r="E189" s="154"/>
    </row>
    <row r="190" spans="5:5" ht="11.25" customHeight="1" x14ac:dyDescent="0.25">
      <c r="E190" s="154"/>
    </row>
    <row r="191" spans="5:5" ht="11.25" customHeight="1" x14ac:dyDescent="0.25">
      <c r="E191" s="154"/>
    </row>
    <row r="192" spans="5:5" ht="11.25" customHeight="1" x14ac:dyDescent="0.25">
      <c r="E192" s="154"/>
    </row>
    <row r="193" spans="5:5" ht="11.25" customHeight="1" x14ac:dyDescent="0.25">
      <c r="E193" s="154"/>
    </row>
    <row r="194" spans="5:5" ht="11.25" customHeight="1" x14ac:dyDescent="0.25">
      <c r="E194" s="154"/>
    </row>
    <row r="195" spans="5:5" ht="11.25" customHeight="1" x14ac:dyDescent="0.25">
      <c r="E195" s="154"/>
    </row>
    <row r="196" spans="5:5" ht="11.25" customHeight="1" x14ac:dyDescent="0.25">
      <c r="E196" s="154"/>
    </row>
    <row r="197" spans="5:5" ht="11.25" customHeight="1" x14ac:dyDescent="0.25">
      <c r="E197" s="154"/>
    </row>
    <row r="198" spans="5:5" ht="11.25" customHeight="1" x14ac:dyDescent="0.25">
      <c r="E198" s="154"/>
    </row>
    <row r="199" spans="5:5" ht="11.25" customHeight="1" x14ac:dyDescent="0.25">
      <c r="E199" s="154"/>
    </row>
    <row r="200" spans="5:5" ht="11.25" customHeight="1" x14ac:dyDescent="0.25">
      <c r="E200" s="154"/>
    </row>
    <row r="201" spans="5:5" ht="11.25" customHeight="1" x14ac:dyDescent="0.25">
      <c r="E201" s="154"/>
    </row>
    <row r="202" spans="5:5" ht="11.25" customHeight="1" x14ac:dyDescent="0.25">
      <c r="E202" s="154"/>
    </row>
    <row r="203" spans="5:5" ht="11.25" customHeight="1" x14ac:dyDescent="0.25">
      <c r="E203" s="154"/>
    </row>
    <row r="204" spans="5:5" ht="11.25" customHeight="1" x14ac:dyDescent="0.25">
      <c r="E204" s="154"/>
    </row>
    <row r="205" spans="5:5" ht="11.25" customHeight="1" x14ac:dyDescent="0.25">
      <c r="E205" s="154"/>
    </row>
    <row r="206" spans="5:5" ht="11.25" customHeight="1" x14ac:dyDescent="0.25">
      <c r="E206" s="154"/>
    </row>
    <row r="207" spans="5:5" ht="11.25" customHeight="1" x14ac:dyDescent="0.25">
      <c r="E207" s="154"/>
    </row>
    <row r="208" spans="5:5" ht="11.25" customHeight="1" x14ac:dyDescent="0.25">
      <c r="E208" s="154"/>
    </row>
    <row r="209" spans="5:5" ht="11.25" customHeight="1" x14ac:dyDescent="0.25">
      <c r="E209" s="154"/>
    </row>
    <row r="210" spans="5:5" ht="11.25" customHeight="1" x14ac:dyDescent="0.25">
      <c r="E210" s="154"/>
    </row>
    <row r="211" spans="5:5" ht="11.25" customHeight="1" x14ac:dyDescent="0.25">
      <c r="E211" s="154"/>
    </row>
    <row r="212" spans="5:5" ht="11.25" customHeight="1" x14ac:dyDescent="0.25">
      <c r="E212" s="154"/>
    </row>
    <row r="213" spans="5:5" ht="11.25" customHeight="1" x14ac:dyDescent="0.25">
      <c r="E213" s="154"/>
    </row>
    <row r="214" spans="5:5" ht="11.25" customHeight="1" x14ac:dyDescent="0.25">
      <c r="E214" s="154"/>
    </row>
    <row r="215" spans="5:5" ht="11.25" customHeight="1" x14ac:dyDescent="0.25">
      <c r="E215" s="154"/>
    </row>
    <row r="216" spans="5:5" ht="11.25" customHeight="1" x14ac:dyDescent="0.25">
      <c r="E216" s="154"/>
    </row>
    <row r="217" spans="5:5" ht="11.25" customHeight="1" x14ac:dyDescent="0.25">
      <c r="E217" s="154"/>
    </row>
    <row r="218" spans="5:5" ht="11.25" customHeight="1" x14ac:dyDescent="0.25">
      <c r="E218" s="154"/>
    </row>
    <row r="219" spans="5:5" ht="11.25" customHeight="1" x14ac:dyDescent="0.25">
      <c r="E219" s="154"/>
    </row>
    <row r="220" spans="5:5" ht="11.25" customHeight="1" x14ac:dyDescent="0.25">
      <c r="E220" s="154"/>
    </row>
    <row r="221" spans="5:5" ht="11.25" customHeight="1" x14ac:dyDescent="0.25">
      <c r="E221" s="154"/>
    </row>
    <row r="222" spans="5:5" ht="11.25" customHeight="1" x14ac:dyDescent="0.25">
      <c r="E222" s="154"/>
    </row>
    <row r="223" spans="5:5" ht="11.25" customHeight="1" x14ac:dyDescent="0.25">
      <c r="E223" s="154"/>
    </row>
    <row r="224" spans="5:5" ht="11.25" customHeight="1" x14ac:dyDescent="0.25">
      <c r="E224" s="154"/>
    </row>
    <row r="225" spans="5:5" ht="11.25" customHeight="1" x14ac:dyDescent="0.25">
      <c r="E225" s="154"/>
    </row>
    <row r="226" spans="5:5" ht="11.25" customHeight="1" x14ac:dyDescent="0.25">
      <c r="E226" s="154"/>
    </row>
    <row r="227" spans="5:5" ht="11.25" customHeight="1" x14ac:dyDescent="0.25">
      <c r="E227" s="154"/>
    </row>
    <row r="228" spans="5:5" ht="11.25" customHeight="1" x14ac:dyDescent="0.25">
      <c r="E228" s="154"/>
    </row>
    <row r="229" spans="5:5" ht="11.25" customHeight="1" x14ac:dyDescent="0.25">
      <c r="E229" s="154"/>
    </row>
    <row r="230" spans="5:5" ht="11.25" customHeight="1" x14ac:dyDescent="0.25">
      <c r="E230" s="154"/>
    </row>
    <row r="231" spans="5:5" ht="11.25" customHeight="1" x14ac:dyDescent="0.25">
      <c r="E231" s="154"/>
    </row>
    <row r="232" spans="5:5" ht="11.25" customHeight="1" x14ac:dyDescent="0.25">
      <c r="E232" s="154"/>
    </row>
    <row r="233" spans="5:5" ht="11.25" customHeight="1" x14ac:dyDescent="0.25">
      <c r="E233" s="154"/>
    </row>
    <row r="234" spans="5:5" ht="11.25" customHeight="1" x14ac:dyDescent="0.25">
      <c r="E234" s="154"/>
    </row>
    <row r="235" spans="5:5" ht="11.25" customHeight="1" x14ac:dyDescent="0.25">
      <c r="E235" s="154"/>
    </row>
    <row r="236" spans="5:5" ht="11.25" customHeight="1" x14ac:dyDescent="0.25">
      <c r="E236" s="154"/>
    </row>
    <row r="237" spans="5:5" ht="11.25" customHeight="1" x14ac:dyDescent="0.25">
      <c r="E237" s="154"/>
    </row>
    <row r="238" spans="5:5" ht="11.25" customHeight="1" x14ac:dyDescent="0.25">
      <c r="E238" s="154"/>
    </row>
    <row r="239" spans="5:5" ht="11.25" customHeight="1" x14ac:dyDescent="0.25">
      <c r="E239" s="154"/>
    </row>
    <row r="240" spans="5:5" ht="11.25" customHeight="1" x14ac:dyDescent="0.25">
      <c r="E240" s="154"/>
    </row>
    <row r="241" spans="5:5" ht="11.25" customHeight="1" x14ac:dyDescent="0.25">
      <c r="E241" s="154"/>
    </row>
    <row r="242" spans="5:5" ht="11.25" customHeight="1" x14ac:dyDescent="0.25">
      <c r="E242" s="154"/>
    </row>
    <row r="243" spans="5:5" ht="11.25" customHeight="1" x14ac:dyDescent="0.25">
      <c r="E243" s="154"/>
    </row>
    <row r="244" spans="5:5" ht="11.25" customHeight="1" x14ac:dyDescent="0.25">
      <c r="E244" s="154"/>
    </row>
    <row r="245" spans="5:5" ht="11.25" customHeight="1" x14ac:dyDescent="0.25">
      <c r="E245" s="154"/>
    </row>
    <row r="246" spans="5:5" ht="11.25" customHeight="1" x14ac:dyDescent="0.25">
      <c r="E246" s="154"/>
    </row>
    <row r="247" spans="5:5" ht="11.25" customHeight="1" x14ac:dyDescent="0.25">
      <c r="E247" s="154"/>
    </row>
    <row r="248" spans="5:5" ht="11.25" customHeight="1" x14ac:dyDescent="0.25">
      <c r="E248" s="154"/>
    </row>
    <row r="249" spans="5:5" ht="11.25" customHeight="1" x14ac:dyDescent="0.25">
      <c r="E249" s="154"/>
    </row>
    <row r="250" spans="5:5" ht="11.25" customHeight="1" x14ac:dyDescent="0.25">
      <c r="E250" s="154"/>
    </row>
    <row r="251" spans="5:5" ht="11.25" customHeight="1" x14ac:dyDescent="0.25">
      <c r="E251" s="154"/>
    </row>
    <row r="252" spans="5:5" ht="11.25" customHeight="1" x14ac:dyDescent="0.25">
      <c r="E252" s="154"/>
    </row>
    <row r="253" spans="5:5" ht="11.25" customHeight="1" x14ac:dyDescent="0.25">
      <c r="E253" s="154"/>
    </row>
    <row r="254" spans="5:5" ht="11.25" customHeight="1" x14ac:dyDescent="0.25">
      <c r="E254" s="154"/>
    </row>
    <row r="255" spans="5:5" ht="11.25" customHeight="1" x14ac:dyDescent="0.25">
      <c r="E255" s="154"/>
    </row>
    <row r="256" spans="5:5" ht="11.25" customHeight="1" x14ac:dyDescent="0.25">
      <c r="E256" s="154"/>
    </row>
    <row r="257" spans="5:5" ht="11.25" customHeight="1" x14ac:dyDescent="0.25">
      <c r="E257" s="154"/>
    </row>
    <row r="258" spans="5:5" ht="11.25" customHeight="1" x14ac:dyDescent="0.25">
      <c r="E258" s="154"/>
    </row>
    <row r="259" spans="5:5" ht="11.25" customHeight="1" x14ac:dyDescent="0.25">
      <c r="E259" s="154"/>
    </row>
    <row r="260" spans="5:5" ht="11.25" customHeight="1" x14ac:dyDescent="0.25">
      <c r="E260" s="154"/>
    </row>
    <row r="261" spans="5:5" ht="11.25" customHeight="1" x14ac:dyDescent="0.25">
      <c r="E261" s="154"/>
    </row>
    <row r="262" spans="5:5" ht="11.25" customHeight="1" x14ac:dyDescent="0.25">
      <c r="E262" s="154"/>
    </row>
    <row r="263" spans="5:5" ht="11.25" customHeight="1" x14ac:dyDescent="0.25">
      <c r="E263" s="154"/>
    </row>
    <row r="264" spans="5:5" ht="11.25" customHeight="1" x14ac:dyDescent="0.25">
      <c r="E264" s="154"/>
    </row>
    <row r="265" spans="5:5" ht="11.25" customHeight="1" x14ac:dyDescent="0.25">
      <c r="E265" s="154"/>
    </row>
    <row r="266" spans="5:5" ht="11.25" customHeight="1" x14ac:dyDescent="0.25">
      <c r="E266" s="154"/>
    </row>
    <row r="267" spans="5:5" ht="11.25" customHeight="1" x14ac:dyDescent="0.25">
      <c r="E267" s="154"/>
    </row>
    <row r="268" spans="5:5" ht="11.25" customHeight="1" x14ac:dyDescent="0.25">
      <c r="E268" s="154"/>
    </row>
    <row r="269" spans="5:5" ht="11.25" customHeight="1" x14ac:dyDescent="0.25">
      <c r="E269" s="154"/>
    </row>
    <row r="270" spans="5:5" ht="11.25" customHeight="1" x14ac:dyDescent="0.25">
      <c r="E270" s="154"/>
    </row>
    <row r="271" spans="5:5" ht="11.25" customHeight="1" x14ac:dyDescent="0.25">
      <c r="E271" s="154"/>
    </row>
    <row r="272" spans="5:5" ht="11.25" customHeight="1" x14ac:dyDescent="0.25">
      <c r="E272" s="154"/>
    </row>
    <row r="273" spans="5:5" ht="11.25" customHeight="1" x14ac:dyDescent="0.25">
      <c r="E273" s="154"/>
    </row>
    <row r="274" spans="5:5" ht="11.25" customHeight="1" x14ac:dyDescent="0.25">
      <c r="E274" s="154"/>
    </row>
    <row r="275" spans="5:5" ht="11.25" customHeight="1" x14ac:dyDescent="0.25">
      <c r="E275" s="154"/>
    </row>
    <row r="276" spans="5:5" ht="11.25" customHeight="1" x14ac:dyDescent="0.25">
      <c r="E276" s="154"/>
    </row>
    <row r="277" spans="5:5" ht="11.25" customHeight="1" x14ac:dyDescent="0.25">
      <c r="E277" s="154"/>
    </row>
    <row r="278" spans="5:5" ht="11.25" customHeight="1" x14ac:dyDescent="0.25">
      <c r="E278" s="154"/>
    </row>
    <row r="279" spans="5:5" ht="11.25" customHeight="1" x14ac:dyDescent="0.25">
      <c r="E279" s="154"/>
    </row>
    <row r="280" spans="5:5" ht="11.25" customHeight="1" x14ac:dyDescent="0.25">
      <c r="E280" s="154"/>
    </row>
    <row r="281" spans="5:5" ht="11.25" customHeight="1" x14ac:dyDescent="0.25">
      <c r="E281" s="154"/>
    </row>
    <row r="282" spans="5:5" ht="11.25" customHeight="1" x14ac:dyDescent="0.25">
      <c r="E282" s="154"/>
    </row>
    <row r="283" spans="5:5" ht="11.25" customHeight="1" x14ac:dyDescent="0.25">
      <c r="E283" s="154"/>
    </row>
    <row r="284" spans="5:5" ht="11.25" customHeight="1" x14ac:dyDescent="0.25">
      <c r="E284" s="154"/>
    </row>
    <row r="285" spans="5:5" ht="11.25" customHeight="1" x14ac:dyDescent="0.25">
      <c r="E285" s="154"/>
    </row>
    <row r="286" spans="5:5" ht="11.25" customHeight="1" x14ac:dyDescent="0.25">
      <c r="E286" s="154"/>
    </row>
    <row r="287" spans="5:5" ht="11.25" customHeight="1" x14ac:dyDescent="0.25">
      <c r="E287" s="154"/>
    </row>
    <row r="288" spans="5:5" ht="11.25" customHeight="1" x14ac:dyDescent="0.25">
      <c r="E288" s="154"/>
    </row>
    <row r="289" spans="5:5" ht="11.25" customHeight="1" x14ac:dyDescent="0.25">
      <c r="E289" s="154"/>
    </row>
    <row r="290" spans="5:5" ht="11.25" customHeight="1" x14ac:dyDescent="0.25">
      <c r="E290" s="154"/>
    </row>
    <row r="291" spans="5:5" ht="11.25" customHeight="1" x14ac:dyDescent="0.25">
      <c r="E291" s="154"/>
    </row>
    <row r="292" spans="5:5" ht="11.25" customHeight="1" x14ac:dyDescent="0.25">
      <c r="E292" s="154"/>
    </row>
    <row r="293" spans="5:5" ht="11.25" customHeight="1" x14ac:dyDescent="0.25">
      <c r="E293" s="154"/>
    </row>
    <row r="294" spans="5:5" ht="11.25" customHeight="1" x14ac:dyDescent="0.25">
      <c r="E294" s="154"/>
    </row>
    <row r="295" spans="5:5" ht="11.25" customHeight="1" x14ac:dyDescent="0.25">
      <c r="E295" s="154"/>
    </row>
    <row r="296" spans="5:5" ht="11.25" customHeight="1" x14ac:dyDescent="0.25">
      <c r="E296" s="154"/>
    </row>
    <row r="297" spans="5:5" ht="11.25" customHeight="1" x14ac:dyDescent="0.25">
      <c r="E297" s="154"/>
    </row>
    <row r="298" spans="5:5" ht="11.25" customHeight="1" x14ac:dyDescent="0.25">
      <c r="E298" s="154"/>
    </row>
    <row r="299" spans="5:5" ht="11.25" customHeight="1" x14ac:dyDescent="0.25">
      <c r="E299" s="154"/>
    </row>
    <row r="300" spans="5:5" ht="11.25" customHeight="1" x14ac:dyDescent="0.25">
      <c r="E300" s="154"/>
    </row>
    <row r="301" spans="5:5" ht="11.25" customHeight="1" x14ac:dyDescent="0.25">
      <c r="E301" s="154"/>
    </row>
    <row r="302" spans="5:5" ht="11.25" customHeight="1" x14ac:dyDescent="0.25">
      <c r="E302" s="154"/>
    </row>
    <row r="303" spans="5:5" ht="11.25" customHeight="1" x14ac:dyDescent="0.25">
      <c r="E303" s="154"/>
    </row>
    <row r="304" spans="5:5" ht="11.25" customHeight="1" x14ac:dyDescent="0.25">
      <c r="E304" s="154"/>
    </row>
    <row r="305" spans="5:5" ht="11.25" customHeight="1" x14ac:dyDescent="0.25">
      <c r="E305" s="154"/>
    </row>
    <row r="306" spans="5:5" ht="11.25" customHeight="1" x14ac:dyDescent="0.25">
      <c r="E306" s="154"/>
    </row>
    <row r="307" spans="5:5" ht="11.25" customHeight="1" x14ac:dyDescent="0.25">
      <c r="E307" s="154"/>
    </row>
    <row r="308" spans="5:5" ht="11.25" customHeight="1" x14ac:dyDescent="0.25">
      <c r="E308" s="154"/>
    </row>
    <row r="309" spans="5:5" ht="11.25" customHeight="1" x14ac:dyDescent="0.25">
      <c r="E309" s="154"/>
    </row>
    <row r="310" spans="5:5" ht="11.25" customHeight="1" x14ac:dyDescent="0.25">
      <c r="E310" s="154"/>
    </row>
    <row r="311" spans="5:5" ht="11.25" customHeight="1" x14ac:dyDescent="0.25">
      <c r="E311" s="154"/>
    </row>
    <row r="312" spans="5:5" ht="11.25" customHeight="1" x14ac:dyDescent="0.25">
      <c r="E312" s="154"/>
    </row>
    <row r="313" spans="5:5" ht="11.25" customHeight="1" x14ac:dyDescent="0.25">
      <c r="E313" s="154"/>
    </row>
    <row r="314" spans="5:5" ht="11.25" customHeight="1" x14ac:dyDescent="0.25">
      <c r="E314" s="154"/>
    </row>
    <row r="315" spans="5:5" ht="11.25" customHeight="1" x14ac:dyDescent="0.25">
      <c r="E315" s="154"/>
    </row>
    <row r="316" spans="5:5" ht="11.25" customHeight="1" x14ac:dyDescent="0.25">
      <c r="E316" s="154"/>
    </row>
    <row r="317" spans="5:5" ht="11.25" customHeight="1" x14ac:dyDescent="0.25">
      <c r="E317" s="154"/>
    </row>
    <row r="318" spans="5:5" ht="11.25" customHeight="1" x14ac:dyDescent="0.25">
      <c r="E318" s="154"/>
    </row>
    <row r="319" spans="5:5" ht="11.25" customHeight="1" x14ac:dyDescent="0.25">
      <c r="E319" s="154"/>
    </row>
    <row r="320" spans="5:5" ht="11.25" customHeight="1" x14ac:dyDescent="0.25">
      <c r="E320" s="154"/>
    </row>
    <row r="321" spans="5:5" ht="11.25" customHeight="1" x14ac:dyDescent="0.25">
      <c r="E321" s="154"/>
    </row>
    <row r="322" spans="5:5" ht="11.25" customHeight="1" x14ac:dyDescent="0.25">
      <c r="E322" s="154"/>
    </row>
    <row r="323" spans="5:5" ht="11.25" customHeight="1" x14ac:dyDescent="0.25">
      <c r="E323" s="154"/>
    </row>
    <row r="324" spans="5:5" ht="11.25" customHeight="1" x14ac:dyDescent="0.25">
      <c r="E324" s="154"/>
    </row>
    <row r="325" spans="5:5" ht="11.25" customHeight="1" x14ac:dyDescent="0.25">
      <c r="E325" s="154"/>
    </row>
    <row r="326" spans="5:5" ht="11.25" customHeight="1" x14ac:dyDescent="0.25">
      <c r="E326" s="154"/>
    </row>
    <row r="327" spans="5:5" ht="11.25" customHeight="1" x14ac:dyDescent="0.25">
      <c r="E327" s="154"/>
    </row>
    <row r="328" spans="5:5" ht="11.25" customHeight="1" x14ac:dyDescent="0.25">
      <c r="E328" s="154"/>
    </row>
    <row r="329" spans="5:5" ht="11.25" customHeight="1" x14ac:dyDescent="0.25">
      <c r="E329" s="154"/>
    </row>
    <row r="330" spans="5:5" ht="11.25" customHeight="1" x14ac:dyDescent="0.25">
      <c r="E330" s="154"/>
    </row>
    <row r="331" spans="5:5" ht="11.25" customHeight="1" x14ac:dyDescent="0.25">
      <c r="E331" s="154"/>
    </row>
    <row r="332" spans="5:5" ht="11.25" customHeight="1" x14ac:dyDescent="0.25">
      <c r="E332" s="154"/>
    </row>
    <row r="333" spans="5:5" ht="11.25" customHeight="1" x14ac:dyDescent="0.25">
      <c r="E333" s="154"/>
    </row>
    <row r="334" spans="5:5" ht="11.25" customHeight="1" x14ac:dyDescent="0.25">
      <c r="E334" s="154"/>
    </row>
    <row r="335" spans="5:5" ht="11.25" customHeight="1" x14ac:dyDescent="0.25">
      <c r="E335" s="154"/>
    </row>
    <row r="336" spans="5:5" ht="11.25" customHeight="1" x14ac:dyDescent="0.25">
      <c r="E336" s="154"/>
    </row>
    <row r="337" spans="5:5" ht="11.25" customHeight="1" x14ac:dyDescent="0.25">
      <c r="E337" s="154"/>
    </row>
    <row r="338" spans="5:5" ht="11.25" customHeight="1" x14ac:dyDescent="0.25">
      <c r="E338" s="154"/>
    </row>
    <row r="339" spans="5:5" ht="11.25" customHeight="1" x14ac:dyDescent="0.25">
      <c r="E339" s="154"/>
    </row>
    <row r="340" spans="5:5" ht="11.25" customHeight="1" x14ac:dyDescent="0.25">
      <c r="E340" s="154"/>
    </row>
    <row r="341" spans="5:5" ht="11.25" customHeight="1" x14ac:dyDescent="0.25">
      <c r="E341" s="154"/>
    </row>
    <row r="342" spans="5:5" ht="11.25" customHeight="1" x14ac:dyDescent="0.25">
      <c r="E342" s="154"/>
    </row>
    <row r="343" spans="5:5" ht="11.25" customHeight="1" x14ac:dyDescent="0.25">
      <c r="E343" s="154"/>
    </row>
    <row r="344" spans="5:5" ht="11.25" customHeight="1" x14ac:dyDescent="0.25">
      <c r="E344" s="154"/>
    </row>
    <row r="345" spans="5:5" ht="11.25" customHeight="1" x14ac:dyDescent="0.25">
      <c r="E345" s="154"/>
    </row>
    <row r="346" spans="5:5" ht="11.25" customHeight="1" x14ac:dyDescent="0.25">
      <c r="E346" s="154"/>
    </row>
    <row r="347" spans="5:5" ht="11.25" customHeight="1" x14ac:dyDescent="0.25">
      <c r="E347" s="154"/>
    </row>
    <row r="348" spans="5:5" ht="11.25" customHeight="1" x14ac:dyDescent="0.25">
      <c r="E348" s="154"/>
    </row>
    <row r="349" spans="5:5" ht="11.25" customHeight="1" x14ac:dyDescent="0.25">
      <c r="E349" s="154"/>
    </row>
    <row r="350" spans="5:5" ht="11.25" customHeight="1" x14ac:dyDescent="0.25">
      <c r="E350" s="154"/>
    </row>
    <row r="351" spans="5:5" ht="11.25" customHeight="1" x14ac:dyDescent="0.25">
      <c r="E351" s="154"/>
    </row>
    <row r="352" spans="5:5" ht="11.25" customHeight="1" x14ac:dyDescent="0.25">
      <c r="E352" s="154"/>
    </row>
    <row r="353" spans="5:5" ht="11.25" customHeight="1" x14ac:dyDescent="0.25">
      <c r="E353" s="154"/>
    </row>
    <row r="354" spans="5:5" ht="11.25" customHeight="1" x14ac:dyDescent="0.25">
      <c r="E354" s="154"/>
    </row>
    <row r="355" spans="5:5" ht="11.25" customHeight="1" x14ac:dyDescent="0.25">
      <c r="E355" s="154"/>
    </row>
    <row r="356" spans="5:5" ht="11.25" customHeight="1" x14ac:dyDescent="0.25">
      <c r="E356" s="154"/>
    </row>
    <row r="357" spans="5:5" ht="11.25" customHeight="1" x14ac:dyDescent="0.25">
      <c r="E357" s="154"/>
    </row>
    <row r="358" spans="5:5" ht="11.25" customHeight="1" x14ac:dyDescent="0.25">
      <c r="E358" s="154"/>
    </row>
    <row r="359" spans="5:5" ht="11.25" customHeight="1" x14ac:dyDescent="0.25">
      <c r="E359" s="154"/>
    </row>
    <row r="360" spans="5:5" ht="11.25" customHeight="1" x14ac:dyDescent="0.25">
      <c r="E360" s="154"/>
    </row>
    <row r="361" spans="5:5" ht="11.25" customHeight="1" x14ac:dyDescent="0.25">
      <c r="E361" s="154"/>
    </row>
    <row r="362" spans="5:5" ht="11.25" customHeight="1" x14ac:dyDescent="0.25">
      <c r="E362" s="154"/>
    </row>
    <row r="363" spans="5:5" ht="11.25" customHeight="1" x14ac:dyDescent="0.25">
      <c r="E363" s="154"/>
    </row>
    <row r="364" spans="5:5" ht="11.25" customHeight="1" x14ac:dyDescent="0.25">
      <c r="E364" s="154"/>
    </row>
    <row r="365" spans="5:5" ht="11.25" customHeight="1" x14ac:dyDescent="0.25">
      <c r="E365" s="154"/>
    </row>
    <row r="366" spans="5:5" ht="11.25" customHeight="1" x14ac:dyDescent="0.25">
      <c r="E366" s="154"/>
    </row>
    <row r="367" spans="5:5" ht="11.25" customHeight="1" x14ac:dyDescent="0.25">
      <c r="E367" s="154"/>
    </row>
    <row r="368" spans="5:5" ht="11.25" customHeight="1" x14ac:dyDescent="0.25">
      <c r="E368" s="154"/>
    </row>
    <row r="369" spans="5:5" ht="11.25" customHeight="1" x14ac:dyDescent="0.25">
      <c r="E369" s="154"/>
    </row>
    <row r="370" spans="5:5" ht="11.25" customHeight="1" x14ac:dyDescent="0.25">
      <c r="E370" s="154"/>
    </row>
    <row r="371" spans="5:5" ht="11.25" customHeight="1" x14ac:dyDescent="0.25">
      <c r="E371" s="154"/>
    </row>
    <row r="372" spans="5:5" ht="11.25" customHeight="1" x14ac:dyDescent="0.25">
      <c r="E372" s="154"/>
    </row>
    <row r="373" spans="5:5" ht="11.25" customHeight="1" x14ac:dyDescent="0.25">
      <c r="E373" s="154"/>
    </row>
    <row r="374" spans="5:5" ht="11.25" customHeight="1" x14ac:dyDescent="0.25">
      <c r="E374" s="154"/>
    </row>
    <row r="375" spans="5:5" ht="11.25" customHeight="1" x14ac:dyDescent="0.25">
      <c r="E375" s="154"/>
    </row>
    <row r="376" spans="5:5" ht="11.25" customHeight="1" x14ac:dyDescent="0.25">
      <c r="E376" s="154"/>
    </row>
    <row r="377" spans="5:5" ht="11.25" customHeight="1" x14ac:dyDescent="0.25">
      <c r="E377" s="154"/>
    </row>
    <row r="378" spans="5:5" ht="11.25" customHeight="1" x14ac:dyDescent="0.25">
      <c r="E378" s="154"/>
    </row>
    <row r="379" spans="5:5" ht="11.25" customHeight="1" x14ac:dyDescent="0.25">
      <c r="E379" s="154"/>
    </row>
    <row r="380" spans="5:5" ht="11.25" customHeight="1" x14ac:dyDescent="0.25">
      <c r="E380" s="154"/>
    </row>
    <row r="381" spans="5:5" ht="11.25" customHeight="1" x14ac:dyDescent="0.25">
      <c r="E381" s="154"/>
    </row>
    <row r="382" spans="5:5" ht="11.25" customHeight="1" x14ac:dyDescent="0.25">
      <c r="E382" s="154"/>
    </row>
    <row r="383" spans="5:5" ht="11.25" customHeight="1" x14ac:dyDescent="0.25">
      <c r="E383" s="154"/>
    </row>
    <row r="384" spans="5:5" ht="11.25" customHeight="1" x14ac:dyDescent="0.25">
      <c r="E384" s="154"/>
    </row>
    <row r="385" spans="5:5" ht="11.25" customHeight="1" x14ac:dyDescent="0.25">
      <c r="E385" s="154"/>
    </row>
    <row r="386" spans="5:5" ht="11.25" customHeight="1" x14ac:dyDescent="0.25">
      <c r="E386" s="154"/>
    </row>
    <row r="387" spans="5:5" ht="11.25" customHeight="1" x14ac:dyDescent="0.25">
      <c r="E387" s="154"/>
    </row>
    <row r="388" spans="5:5" ht="11.25" customHeight="1" x14ac:dyDescent="0.25">
      <c r="E388" s="154"/>
    </row>
    <row r="389" spans="5:5" ht="11.25" customHeight="1" x14ac:dyDescent="0.25">
      <c r="E389" s="154"/>
    </row>
    <row r="390" spans="5:5" ht="11.25" customHeight="1" x14ac:dyDescent="0.25">
      <c r="E390" s="154"/>
    </row>
    <row r="391" spans="5:5" ht="11.25" customHeight="1" x14ac:dyDescent="0.25">
      <c r="E391" s="154"/>
    </row>
    <row r="392" spans="5:5" ht="11.25" customHeight="1" x14ac:dyDescent="0.25">
      <c r="E392" s="154"/>
    </row>
    <row r="393" spans="5:5" ht="11.25" customHeight="1" x14ac:dyDescent="0.25">
      <c r="E393" s="154"/>
    </row>
    <row r="394" spans="5:5" ht="11.25" customHeight="1" x14ac:dyDescent="0.25">
      <c r="E394" s="154"/>
    </row>
    <row r="395" spans="5:5" ht="11.25" customHeight="1" x14ac:dyDescent="0.25">
      <c r="E395" s="154"/>
    </row>
    <row r="396" spans="5:5" ht="11.25" customHeight="1" x14ac:dyDescent="0.25">
      <c r="E396" s="154"/>
    </row>
    <row r="397" spans="5:5" ht="11.25" customHeight="1" x14ac:dyDescent="0.25">
      <c r="E397" s="154"/>
    </row>
    <row r="398" spans="5:5" ht="11.25" customHeight="1" x14ac:dyDescent="0.25">
      <c r="E398" s="154"/>
    </row>
    <row r="399" spans="5:5" ht="11.25" customHeight="1" x14ac:dyDescent="0.25">
      <c r="E399" s="154"/>
    </row>
    <row r="400" spans="5:5" ht="11.25" customHeight="1" x14ac:dyDescent="0.25">
      <c r="E400" s="154"/>
    </row>
    <row r="401" spans="5:5" ht="11.25" customHeight="1" x14ac:dyDescent="0.25">
      <c r="E401" s="154"/>
    </row>
    <row r="402" spans="5:5" ht="11.25" customHeight="1" x14ac:dyDescent="0.25">
      <c r="E402" s="154"/>
    </row>
    <row r="403" spans="5:5" ht="11.25" customHeight="1" x14ac:dyDescent="0.25">
      <c r="E403" s="154"/>
    </row>
    <row r="404" spans="5:5" ht="11.25" customHeight="1" x14ac:dyDescent="0.25">
      <c r="E404" s="154"/>
    </row>
    <row r="405" spans="5:5" ht="11.25" customHeight="1" x14ac:dyDescent="0.25">
      <c r="E405" s="154"/>
    </row>
    <row r="406" spans="5:5" ht="11.25" customHeight="1" x14ac:dyDescent="0.25">
      <c r="E406" s="154"/>
    </row>
    <row r="407" spans="5:5" ht="11.25" customHeight="1" x14ac:dyDescent="0.25">
      <c r="E407" s="154"/>
    </row>
    <row r="408" spans="5:5" ht="11.25" customHeight="1" x14ac:dyDescent="0.25">
      <c r="E408" s="154"/>
    </row>
    <row r="409" spans="5:5" ht="11.25" customHeight="1" x14ac:dyDescent="0.25">
      <c r="E409" s="154"/>
    </row>
    <row r="410" spans="5:5" ht="11.25" customHeight="1" x14ac:dyDescent="0.25">
      <c r="E410" s="154"/>
    </row>
    <row r="411" spans="5:5" ht="11.25" customHeight="1" x14ac:dyDescent="0.25">
      <c r="E411" s="154"/>
    </row>
    <row r="412" spans="5:5" ht="11.25" customHeight="1" x14ac:dyDescent="0.25">
      <c r="E412" s="154"/>
    </row>
    <row r="413" spans="5:5" ht="11.25" customHeight="1" x14ac:dyDescent="0.25">
      <c r="E413" s="154"/>
    </row>
    <row r="414" spans="5:5" ht="11.25" customHeight="1" x14ac:dyDescent="0.25">
      <c r="E414" s="154"/>
    </row>
    <row r="415" spans="5:5" ht="11.25" customHeight="1" x14ac:dyDescent="0.25">
      <c r="E415" s="154"/>
    </row>
    <row r="416" spans="5:5" ht="11.25" customHeight="1" x14ac:dyDescent="0.25">
      <c r="E416" s="154"/>
    </row>
    <row r="417" spans="5:5" ht="11.25" customHeight="1" x14ac:dyDescent="0.25">
      <c r="E417" s="154"/>
    </row>
    <row r="418" spans="5:5" ht="11.25" customHeight="1" x14ac:dyDescent="0.25">
      <c r="E418" s="154"/>
    </row>
    <row r="419" spans="5:5" ht="11.25" customHeight="1" x14ac:dyDescent="0.25">
      <c r="E419" s="154"/>
    </row>
    <row r="420" spans="5:5" ht="11.25" customHeight="1" x14ac:dyDescent="0.25">
      <c r="E420" s="154"/>
    </row>
    <row r="421" spans="5:5" ht="11.25" customHeight="1" x14ac:dyDescent="0.25">
      <c r="E421" s="154"/>
    </row>
    <row r="422" spans="5:5" ht="11.25" customHeight="1" x14ac:dyDescent="0.25">
      <c r="E422" s="154"/>
    </row>
    <row r="423" spans="5:5" ht="11.25" customHeight="1" x14ac:dyDescent="0.25">
      <c r="E423" s="154"/>
    </row>
    <row r="424" spans="5:5" ht="11.25" customHeight="1" x14ac:dyDescent="0.25">
      <c r="E424" s="154"/>
    </row>
    <row r="425" spans="5:5" ht="11.25" customHeight="1" x14ac:dyDescent="0.25">
      <c r="E425" s="154"/>
    </row>
    <row r="426" spans="5:5" ht="11.25" customHeight="1" x14ac:dyDescent="0.25">
      <c r="E426" s="154"/>
    </row>
    <row r="427" spans="5:5" ht="11.25" customHeight="1" x14ac:dyDescent="0.25">
      <c r="E427" s="154"/>
    </row>
    <row r="428" spans="5:5" ht="11.25" customHeight="1" x14ac:dyDescent="0.25">
      <c r="E428" s="154"/>
    </row>
    <row r="429" spans="5:5" ht="11.25" customHeight="1" x14ac:dyDescent="0.25">
      <c r="E429" s="154"/>
    </row>
    <row r="430" spans="5:5" ht="11.25" customHeight="1" x14ac:dyDescent="0.25">
      <c r="E430" s="154"/>
    </row>
    <row r="431" spans="5:5" ht="11.25" customHeight="1" x14ac:dyDescent="0.25">
      <c r="E431" s="154"/>
    </row>
    <row r="432" spans="5:5" ht="11.25" customHeight="1" x14ac:dyDescent="0.25">
      <c r="E432" s="154"/>
    </row>
    <row r="433" spans="5:5" ht="11.25" customHeight="1" x14ac:dyDescent="0.25">
      <c r="E433" s="154"/>
    </row>
    <row r="434" spans="5:5" ht="11.25" customHeight="1" x14ac:dyDescent="0.25">
      <c r="E434" s="154"/>
    </row>
    <row r="435" spans="5:5" ht="11.25" customHeight="1" x14ac:dyDescent="0.25">
      <c r="E435" s="154"/>
    </row>
    <row r="436" spans="5:5" ht="11.25" customHeight="1" x14ac:dyDescent="0.25">
      <c r="E436" s="154"/>
    </row>
    <row r="437" spans="5:5" ht="11.25" customHeight="1" x14ac:dyDescent="0.25">
      <c r="E437" s="154"/>
    </row>
    <row r="438" spans="5:5" ht="11.25" customHeight="1" x14ac:dyDescent="0.25">
      <c r="E438" s="154"/>
    </row>
    <row r="439" spans="5:5" ht="11.25" customHeight="1" x14ac:dyDescent="0.25">
      <c r="E439" s="154"/>
    </row>
    <row r="440" spans="5:5" ht="11.25" customHeight="1" x14ac:dyDescent="0.25">
      <c r="E440" s="154"/>
    </row>
    <row r="441" spans="5:5" ht="11.25" customHeight="1" x14ac:dyDescent="0.25">
      <c r="E441" s="154"/>
    </row>
    <row r="442" spans="5:5" ht="11.25" customHeight="1" x14ac:dyDescent="0.25">
      <c r="E442" s="154"/>
    </row>
    <row r="443" spans="5:5" ht="11.25" customHeight="1" x14ac:dyDescent="0.25">
      <c r="E443" s="154"/>
    </row>
    <row r="444" spans="5:5" ht="11.25" customHeight="1" x14ac:dyDescent="0.25">
      <c r="E444" s="154"/>
    </row>
    <row r="445" spans="5:5" ht="11.25" customHeight="1" x14ac:dyDescent="0.25">
      <c r="E445" s="154"/>
    </row>
    <row r="446" spans="5:5" ht="11.25" customHeight="1" x14ac:dyDescent="0.25">
      <c r="E446" s="154"/>
    </row>
    <row r="447" spans="5:5" ht="11.25" customHeight="1" x14ac:dyDescent="0.25">
      <c r="E447" s="154"/>
    </row>
    <row r="448" spans="5:5" ht="11.25" customHeight="1" x14ac:dyDescent="0.25">
      <c r="E448" s="154"/>
    </row>
    <row r="449" spans="5:5" ht="11.25" customHeight="1" x14ac:dyDescent="0.25">
      <c r="E449" s="154"/>
    </row>
    <row r="450" spans="5:5" ht="11.25" customHeight="1" x14ac:dyDescent="0.25">
      <c r="E450" s="154"/>
    </row>
    <row r="451" spans="5:5" ht="11.25" customHeight="1" x14ac:dyDescent="0.25">
      <c r="E451" s="154"/>
    </row>
    <row r="452" spans="5:5" ht="11.25" customHeight="1" x14ac:dyDescent="0.25">
      <c r="E452" s="154"/>
    </row>
    <row r="453" spans="5:5" ht="11.25" customHeight="1" x14ac:dyDescent="0.25">
      <c r="E453" s="154"/>
    </row>
    <row r="454" spans="5:5" ht="11.25" customHeight="1" x14ac:dyDescent="0.25">
      <c r="E454" s="154"/>
    </row>
    <row r="455" spans="5:5" ht="11.25" customHeight="1" x14ac:dyDescent="0.25">
      <c r="E455" s="154"/>
    </row>
    <row r="456" spans="5:5" ht="11.25" customHeight="1" x14ac:dyDescent="0.25">
      <c r="E456" s="154"/>
    </row>
    <row r="457" spans="5:5" ht="11.25" customHeight="1" x14ac:dyDescent="0.25">
      <c r="E457" s="154"/>
    </row>
    <row r="458" spans="5:5" ht="11.25" customHeight="1" x14ac:dyDescent="0.25">
      <c r="E458" s="154"/>
    </row>
    <row r="459" spans="5:5" ht="11.25" customHeight="1" x14ac:dyDescent="0.25">
      <c r="E459" s="154"/>
    </row>
    <row r="460" spans="5:5" ht="11.25" customHeight="1" x14ac:dyDescent="0.25">
      <c r="E460" s="154"/>
    </row>
    <row r="461" spans="5:5" ht="11.25" customHeight="1" x14ac:dyDescent="0.25">
      <c r="E461" s="154"/>
    </row>
    <row r="462" spans="5:5" ht="11.25" customHeight="1" x14ac:dyDescent="0.25">
      <c r="E462" s="154"/>
    </row>
    <row r="463" spans="5:5" ht="11.25" customHeight="1" x14ac:dyDescent="0.25">
      <c r="E463" s="154"/>
    </row>
    <row r="464" spans="5:5" ht="11.25" customHeight="1" x14ac:dyDescent="0.25">
      <c r="E464" s="154"/>
    </row>
    <row r="465" spans="5:5" ht="11.25" customHeight="1" x14ac:dyDescent="0.25">
      <c r="E465" s="154"/>
    </row>
    <row r="466" spans="5:5" ht="11.25" customHeight="1" x14ac:dyDescent="0.25">
      <c r="E466" s="154"/>
    </row>
    <row r="467" spans="5:5" ht="11.25" customHeight="1" x14ac:dyDescent="0.25">
      <c r="E467" s="154"/>
    </row>
    <row r="468" spans="5:5" ht="11.25" customHeight="1" x14ac:dyDescent="0.25">
      <c r="E468" s="154"/>
    </row>
    <row r="469" spans="5:5" ht="11.25" customHeight="1" x14ac:dyDescent="0.25">
      <c r="E469" s="154"/>
    </row>
    <row r="470" spans="5:5" ht="11.25" customHeight="1" x14ac:dyDescent="0.25">
      <c r="E470" s="154"/>
    </row>
    <row r="471" spans="5:5" ht="11.25" customHeight="1" x14ac:dyDescent="0.25">
      <c r="E471" s="154"/>
    </row>
    <row r="472" spans="5:5" ht="11.25" customHeight="1" x14ac:dyDescent="0.25">
      <c r="E472" s="154"/>
    </row>
    <row r="473" spans="5:5" ht="11.25" customHeight="1" x14ac:dyDescent="0.25">
      <c r="E473" s="154"/>
    </row>
    <row r="474" spans="5:5" ht="11.25" customHeight="1" x14ac:dyDescent="0.25">
      <c r="E474" s="154"/>
    </row>
    <row r="475" spans="5:5" ht="11.25" customHeight="1" x14ac:dyDescent="0.25">
      <c r="E475" s="154"/>
    </row>
    <row r="476" spans="5:5" ht="11.25" customHeight="1" x14ac:dyDescent="0.25">
      <c r="E476" s="154"/>
    </row>
    <row r="477" spans="5:5" ht="11.25" customHeight="1" x14ac:dyDescent="0.25">
      <c r="E477" s="154"/>
    </row>
    <row r="478" spans="5:5" ht="11.25" customHeight="1" x14ac:dyDescent="0.25">
      <c r="E478" s="154"/>
    </row>
    <row r="479" spans="5:5" ht="11.25" customHeight="1" x14ac:dyDescent="0.25">
      <c r="E479" s="154"/>
    </row>
    <row r="480" spans="5:5" ht="11.25" customHeight="1" x14ac:dyDescent="0.25">
      <c r="E480" s="154"/>
    </row>
    <row r="481" spans="5:5" ht="11.25" customHeight="1" x14ac:dyDescent="0.25">
      <c r="E481" s="154"/>
    </row>
    <row r="482" spans="5:5" ht="11.25" customHeight="1" x14ac:dyDescent="0.25">
      <c r="E482" s="154"/>
    </row>
    <row r="483" spans="5:5" ht="11.25" customHeight="1" x14ac:dyDescent="0.25">
      <c r="E483" s="154"/>
    </row>
    <row r="484" spans="5:5" ht="11.25" customHeight="1" x14ac:dyDescent="0.25">
      <c r="E484" s="154"/>
    </row>
    <row r="485" spans="5:5" ht="11.25" customHeight="1" x14ac:dyDescent="0.25">
      <c r="E485" s="154"/>
    </row>
    <row r="486" spans="5:5" ht="11.25" customHeight="1" x14ac:dyDescent="0.25">
      <c r="E486" s="154"/>
    </row>
    <row r="487" spans="5:5" ht="11.25" customHeight="1" x14ac:dyDescent="0.25">
      <c r="E487" s="154"/>
    </row>
    <row r="488" spans="5:5" ht="11.25" customHeight="1" x14ac:dyDescent="0.25">
      <c r="E488" s="154"/>
    </row>
    <row r="489" spans="5:5" ht="11.25" customHeight="1" x14ac:dyDescent="0.25">
      <c r="E489" s="154"/>
    </row>
    <row r="490" spans="5:5" ht="11.25" customHeight="1" x14ac:dyDescent="0.25">
      <c r="E490" s="154"/>
    </row>
    <row r="491" spans="5:5" ht="11.25" customHeight="1" x14ac:dyDescent="0.25">
      <c r="E491" s="154"/>
    </row>
    <row r="492" spans="5:5" ht="11.25" customHeight="1" x14ac:dyDescent="0.25">
      <c r="E492" s="154"/>
    </row>
    <row r="493" spans="5:5" ht="11.25" customHeight="1" x14ac:dyDescent="0.25">
      <c r="E493" s="154"/>
    </row>
    <row r="494" spans="5:5" ht="11.25" customHeight="1" x14ac:dyDescent="0.25">
      <c r="E494" s="154"/>
    </row>
    <row r="495" spans="5:5" ht="11.25" customHeight="1" x14ac:dyDescent="0.25">
      <c r="E495" s="154"/>
    </row>
    <row r="496" spans="5:5" ht="11.25" customHeight="1" x14ac:dyDescent="0.25">
      <c r="E496" s="154"/>
    </row>
    <row r="497" spans="5:5" ht="11.25" customHeight="1" x14ac:dyDescent="0.25">
      <c r="E497" s="154"/>
    </row>
    <row r="498" spans="5:5" ht="11.25" customHeight="1" x14ac:dyDescent="0.25">
      <c r="E498" s="154"/>
    </row>
    <row r="499" spans="5:5" ht="11.25" customHeight="1" x14ac:dyDescent="0.25">
      <c r="E499" s="154"/>
    </row>
    <row r="500" spans="5:5" ht="11.25" customHeight="1" x14ac:dyDescent="0.25">
      <c r="E500" s="154"/>
    </row>
    <row r="501" spans="5:5" ht="11.25" customHeight="1" x14ac:dyDescent="0.25">
      <c r="E501" s="154"/>
    </row>
    <row r="502" spans="5:5" ht="11.25" customHeight="1" x14ac:dyDescent="0.25">
      <c r="E502" s="154"/>
    </row>
    <row r="503" spans="5:5" ht="11.25" customHeight="1" x14ac:dyDescent="0.25">
      <c r="E503" s="154"/>
    </row>
    <row r="504" spans="5:5" ht="11.25" customHeight="1" x14ac:dyDescent="0.25">
      <c r="E504" s="154"/>
    </row>
    <row r="505" spans="5:5" ht="11.25" customHeight="1" x14ac:dyDescent="0.25">
      <c r="E505" s="154"/>
    </row>
    <row r="506" spans="5:5" ht="11.25" customHeight="1" x14ac:dyDescent="0.25">
      <c r="E506" s="154"/>
    </row>
    <row r="507" spans="5:5" ht="11.25" customHeight="1" x14ac:dyDescent="0.25">
      <c r="E507" s="154"/>
    </row>
    <row r="508" spans="5:5" ht="11.25" customHeight="1" x14ac:dyDescent="0.25">
      <c r="E508" s="154"/>
    </row>
    <row r="509" spans="5:5" ht="11.25" customHeight="1" x14ac:dyDescent="0.25">
      <c r="E509" s="154"/>
    </row>
    <row r="510" spans="5:5" ht="11.25" customHeight="1" x14ac:dyDescent="0.25">
      <c r="E510" s="154"/>
    </row>
    <row r="511" spans="5:5" ht="11.25" customHeight="1" x14ac:dyDescent="0.25">
      <c r="E511" s="154"/>
    </row>
    <row r="512" spans="5:5" ht="11.25" customHeight="1" x14ac:dyDescent="0.25">
      <c r="E512" s="154"/>
    </row>
    <row r="513" spans="5:5" ht="11.25" customHeight="1" x14ac:dyDescent="0.25">
      <c r="E513" s="154"/>
    </row>
    <row r="514" spans="5:5" ht="11.25" customHeight="1" x14ac:dyDescent="0.25">
      <c r="E514" s="154"/>
    </row>
    <row r="515" spans="5:5" ht="11.25" customHeight="1" x14ac:dyDescent="0.25">
      <c r="E515" s="154"/>
    </row>
    <row r="516" spans="5:5" ht="11.25" customHeight="1" x14ac:dyDescent="0.25">
      <c r="E516" s="154"/>
    </row>
    <row r="517" spans="5:5" ht="11.25" customHeight="1" x14ac:dyDescent="0.25">
      <c r="E517" s="154"/>
    </row>
    <row r="518" spans="5:5" ht="11.25" customHeight="1" x14ac:dyDescent="0.25">
      <c r="E518" s="154"/>
    </row>
    <row r="519" spans="5:5" ht="11.25" customHeight="1" x14ac:dyDescent="0.25">
      <c r="E519" s="154"/>
    </row>
    <row r="520" spans="5:5" ht="11.25" customHeight="1" x14ac:dyDescent="0.25">
      <c r="E520" s="154"/>
    </row>
    <row r="521" spans="5:5" ht="11.25" customHeight="1" x14ac:dyDescent="0.25">
      <c r="E521" s="154"/>
    </row>
    <row r="522" spans="5:5" ht="11.25" customHeight="1" x14ac:dyDescent="0.25">
      <c r="E522" s="154"/>
    </row>
    <row r="523" spans="5:5" ht="11.25" customHeight="1" x14ac:dyDescent="0.25">
      <c r="E523" s="154"/>
    </row>
    <row r="524" spans="5:5" ht="11.25" customHeight="1" x14ac:dyDescent="0.25">
      <c r="E524" s="154"/>
    </row>
    <row r="525" spans="5:5" ht="11.25" customHeight="1" x14ac:dyDescent="0.25">
      <c r="E525" s="154"/>
    </row>
    <row r="526" spans="5:5" ht="11.25" customHeight="1" x14ac:dyDescent="0.25">
      <c r="E526" s="154"/>
    </row>
    <row r="527" spans="5:5" ht="11.25" customHeight="1" x14ac:dyDescent="0.25">
      <c r="E527" s="154"/>
    </row>
    <row r="528" spans="5:5" ht="11.25" customHeight="1" x14ac:dyDescent="0.25">
      <c r="E528" s="154"/>
    </row>
    <row r="529" spans="5:5" ht="11.25" customHeight="1" x14ac:dyDescent="0.25">
      <c r="E529" s="154"/>
    </row>
    <row r="530" spans="5:5" ht="11.25" customHeight="1" x14ac:dyDescent="0.25">
      <c r="E530" s="154"/>
    </row>
    <row r="531" spans="5:5" ht="11.25" customHeight="1" x14ac:dyDescent="0.25">
      <c r="E531" s="154"/>
    </row>
    <row r="532" spans="5:5" ht="11.25" customHeight="1" x14ac:dyDescent="0.25">
      <c r="E532" s="154"/>
    </row>
    <row r="533" spans="5:5" ht="11.25" customHeight="1" x14ac:dyDescent="0.25">
      <c r="E533" s="154"/>
    </row>
    <row r="534" spans="5:5" ht="11.25" customHeight="1" x14ac:dyDescent="0.25">
      <c r="E534" s="154"/>
    </row>
    <row r="535" spans="5:5" ht="11.25" customHeight="1" x14ac:dyDescent="0.25">
      <c r="E535" s="154"/>
    </row>
    <row r="536" spans="5:5" ht="11.25" customHeight="1" x14ac:dyDescent="0.25">
      <c r="E536" s="154"/>
    </row>
    <row r="537" spans="5:5" ht="11.25" customHeight="1" x14ac:dyDescent="0.25">
      <c r="E537" s="154"/>
    </row>
    <row r="538" spans="5:5" ht="11.25" customHeight="1" x14ac:dyDescent="0.25">
      <c r="E538" s="154"/>
    </row>
    <row r="539" spans="5:5" ht="11.25" customHeight="1" x14ac:dyDescent="0.25">
      <c r="E539" s="154"/>
    </row>
    <row r="540" spans="5:5" ht="11.25" customHeight="1" x14ac:dyDescent="0.25">
      <c r="E540" s="154"/>
    </row>
    <row r="541" spans="5:5" ht="11.25" customHeight="1" x14ac:dyDescent="0.25">
      <c r="E541" s="154"/>
    </row>
    <row r="542" spans="5:5" ht="11.25" customHeight="1" x14ac:dyDescent="0.25">
      <c r="E542" s="154"/>
    </row>
    <row r="543" spans="5:5" ht="11.25" customHeight="1" x14ac:dyDescent="0.25">
      <c r="E543" s="154"/>
    </row>
    <row r="544" spans="5:5" ht="11.25" customHeight="1" x14ac:dyDescent="0.25">
      <c r="E544" s="154"/>
    </row>
    <row r="545" spans="5:5" ht="11.25" customHeight="1" x14ac:dyDescent="0.25">
      <c r="E545" s="154"/>
    </row>
    <row r="546" spans="5:5" ht="11.25" customHeight="1" x14ac:dyDescent="0.25">
      <c r="E546" s="154"/>
    </row>
    <row r="547" spans="5:5" ht="11.25" customHeight="1" x14ac:dyDescent="0.25">
      <c r="E547" s="154"/>
    </row>
    <row r="548" spans="5:5" ht="11.25" customHeight="1" x14ac:dyDescent="0.25">
      <c r="E548" s="154"/>
    </row>
    <row r="549" spans="5:5" ht="11.25" customHeight="1" x14ac:dyDescent="0.25">
      <c r="E549" s="154"/>
    </row>
    <row r="550" spans="5:5" ht="11.25" customHeight="1" x14ac:dyDescent="0.25">
      <c r="E550" s="154"/>
    </row>
    <row r="551" spans="5:5" ht="11.25" customHeight="1" x14ac:dyDescent="0.25">
      <c r="E551" s="154"/>
    </row>
    <row r="552" spans="5:5" ht="11.25" customHeight="1" x14ac:dyDescent="0.25">
      <c r="E552" s="154"/>
    </row>
    <row r="553" spans="5:5" ht="11.25" customHeight="1" x14ac:dyDescent="0.25">
      <c r="E553" s="154"/>
    </row>
    <row r="554" spans="5:5" ht="11.25" customHeight="1" x14ac:dyDescent="0.25">
      <c r="E554" s="154"/>
    </row>
    <row r="555" spans="5:5" ht="11.25" customHeight="1" x14ac:dyDescent="0.25">
      <c r="E555" s="154"/>
    </row>
    <row r="556" spans="5:5" ht="11.25" customHeight="1" x14ac:dyDescent="0.25">
      <c r="E556" s="154"/>
    </row>
    <row r="557" spans="5:5" ht="11.25" customHeight="1" x14ac:dyDescent="0.25">
      <c r="E557" s="154"/>
    </row>
    <row r="558" spans="5:5" ht="11.25" customHeight="1" x14ac:dyDescent="0.25">
      <c r="E558" s="154"/>
    </row>
    <row r="559" spans="5:5" ht="11.25" customHeight="1" x14ac:dyDescent="0.25">
      <c r="E559" s="154"/>
    </row>
    <row r="560" spans="5:5" ht="11.25" customHeight="1" x14ac:dyDescent="0.25">
      <c r="E560" s="154"/>
    </row>
    <row r="561" spans="5:5" ht="11.25" customHeight="1" x14ac:dyDescent="0.25">
      <c r="E561" s="154"/>
    </row>
    <row r="562" spans="5:5" ht="11.25" customHeight="1" x14ac:dyDescent="0.25">
      <c r="E562" s="154"/>
    </row>
    <row r="563" spans="5:5" ht="11.25" customHeight="1" x14ac:dyDescent="0.25">
      <c r="E563" s="154"/>
    </row>
    <row r="564" spans="5:5" ht="11.25" customHeight="1" x14ac:dyDescent="0.25">
      <c r="E564" s="154"/>
    </row>
    <row r="565" spans="5:5" ht="11.25" customHeight="1" x14ac:dyDescent="0.25">
      <c r="E565" s="154"/>
    </row>
    <row r="566" spans="5:5" ht="11.25" customHeight="1" x14ac:dyDescent="0.25">
      <c r="E566" s="154"/>
    </row>
    <row r="567" spans="5:5" ht="11.25" customHeight="1" x14ac:dyDescent="0.25">
      <c r="E567" s="154"/>
    </row>
    <row r="568" spans="5:5" ht="11.25" customHeight="1" x14ac:dyDescent="0.25">
      <c r="E568" s="154"/>
    </row>
    <row r="569" spans="5:5" ht="11.25" customHeight="1" x14ac:dyDescent="0.25">
      <c r="E569" s="154"/>
    </row>
    <row r="570" spans="5:5" ht="11.25" customHeight="1" x14ac:dyDescent="0.25">
      <c r="E570" s="154"/>
    </row>
    <row r="571" spans="5:5" ht="11.25" customHeight="1" x14ac:dyDescent="0.25">
      <c r="E571" s="154"/>
    </row>
    <row r="572" spans="5:5" ht="11.25" customHeight="1" x14ac:dyDescent="0.25">
      <c r="E572" s="154"/>
    </row>
    <row r="573" spans="5:5" ht="11.25" customHeight="1" x14ac:dyDescent="0.25">
      <c r="E573" s="154"/>
    </row>
    <row r="574" spans="5:5" ht="11.25" customHeight="1" x14ac:dyDescent="0.25">
      <c r="E574" s="154"/>
    </row>
    <row r="575" spans="5:5" ht="11.25" customHeight="1" x14ac:dyDescent="0.25">
      <c r="E575" s="154"/>
    </row>
    <row r="576" spans="5:5" ht="11.25" customHeight="1" x14ac:dyDescent="0.25">
      <c r="E576" s="154"/>
    </row>
    <row r="577" spans="5:5" ht="11.25" customHeight="1" x14ac:dyDescent="0.25">
      <c r="E577" s="154"/>
    </row>
    <row r="578" spans="5:5" ht="11.25" customHeight="1" x14ac:dyDescent="0.25">
      <c r="E578" s="154"/>
    </row>
    <row r="579" spans="5:5" ht="11.25" customHeight="1" x14ac:dyDescent="0.25">
      <c r="E579" s="154"/>
    </row>
    <row r="580" spans="5:5" ht="11.25" customHeight="1" x14ac:dyDescent="0.25">
      <c r="E580" s="154"/>
    </row>
    <row r="581" spans="5:5" ht="11.25" customHeight="1" x14ac:dyDescent="0.25">
      <c r="E581" s="154"/>
    </row>
    <row r="582" spans="5:5" ht="11.25" customHeight="1" x14ac:dyDescent="0.25">
      <c r="E582" s="154"/>
    </row>
    <row r="583" spans="5:5" ht="11.25" customHeight="1" x14ac:dyDescent="0.25">
      <c r="E583" s="154"/>
    </row>
    <row r="584" spans="5:5" ht="11.25" customHeight="1" x14ac:dyDescent="0.25">
      <c r="E584" s="154"/>
    </row>
    <row r="585" spans="5:5" ht="11.25" customHeight="1" x14ac:dyDescent="0.25">
      <c r="E585" s="154"/>
    </row>
    <row r="586" spans="5:5" ht="11.25" customHeight="1" x14ac:dyDescent="0.25">
      <c r="E586" s="154"/>
    </row>
    <row r="587" spans="5:5" ht="11.25" customHeight="1" x14ac:dyDescent="0.25">
      <c r="E587" s="154"/>
    </row>
    <row r="588" spans="5:5" ht="11.25" customHeight="1" x14ac:dyDescent="0.25">
      <c r="E588" s="154"/>
    </row>
    <row r="589" spans="5:5" ht="11.25" customHeight="1" x14ac:dyDescent="0.25">
      <c r="E589" s="154"/>
    </row>
    <row r="590" spans="5:5" ht="11.25" customHeight="1" x14ac:dyDescent="0.25">
      <c r="E590" s="154"/>
    </row>
    <row r="591" spans="5:5" ht="11.25" customHeight="1" x14ac:dyDescent="0.25">
      <c r="E591" s="154"/>
    </row>
    <row r="592" spans="5:5" ht="11.25" customHeight="1" x14ac:dyDescent="0.25">
      <c r="E592" s="154"/>
    </row>
    <row r="593" spans="5:5" ht="11.25" customHeight="1" x14ac:dyDescent="0.25">
      <c r="E593" s="154"/>
    </row>
    <row r="594" spans="5:5" ht="11.25" customHeight="1" x14ac:dyDescent="0.25">
      <c r="E594" s="154"/>
    </row>
    <row r="595" spans="5:5" ht="11.25" customHeight="1" x14ac:dyDescent="0.25">
      <c r="E595" s="154"/>
    </row>
    <row r="596" spans="5:5" ht="11.25" customHeight="1" x14ac:dyDescent="0.25">
      <c r="E596" s="154"/>
    </row>
    <row r="597" spans="5:5" ht="11.25" customHeight="1" x14ac:dyDescent="0.25">
      <c r="E597" s="154"/>
    </row>
    <row r="598" spans="5:5" ht="11.25" customHeight="1" x14ac:dyDescent="0.25">
      <c r="E598" s="154"/>
    </row>
    <row r="599" spans="5:5" ht="11.25" customHeight="1" x14ac:dyDescent="0.25">
      <c r="E599" s="154"/>
    </row>
    <row r="600" spans="5:5" ht="11.25" customHeight="1" x14ac:dyDescent="0.25">
      <c r="E600" s="154"/>
    </row>
    <row r="601" spans="5:5" ht="11.25" customHeight="1" x14ac:dyDescent="0.25">
      <c r="E601" s="154"/>
    </row>
    <row r="602" spans="5:5" ht="11.25" customHeight="1" x14ac:dyDescent="0.25">
      <c r="E602" s="154"/>
    </row>
    <row r="603" spans="5:5" ht="11.25" customHeight="1" x14ac:dyDescent="0.25">
      <c r="E603" s="154"/>
    </row>
    <row r="604" spans="5:5" ht="11.25" customHeight="1" x14ac:dyDescent="0.25">
      <c r="E604" s="154"/>
    </row>
    <row r="605" spans="5:5" ht="11.25" customHeight="1" x14ac:dyDescent="0.25">
      <c r="E605" s="154"/>
    </row>
    <row r="606" spans="5:5" ht="11.25" customHeight="1" x14ac:dyDescent="0.25">
      <c r="E606" s="154"/>
    </row>
    <row r="607" spans="5:5" ht="11.25" customHeight="1" x14ac:dyDescent="0.25">
      <c r="E607" s="154"/>
    </row>
    <row r="608" spans="5:5" ht="11.25" customHeight="1" x14ac:dyDescent="0.25">
      <c r="E608" s="154"/>
    </row>
    <row r="609" spans="5:5" ht="11.25" customHeight="1" x14ac:dyDescent="0.25">
      <c r="E609" s="154"/>
    </row>
    <row r="610" spans="5:5" ht="11.25" customHeight="1" x14ac:dyDescent="0.25">
      <c r="E610" s="154"/>
    </row>
    <row r="611" spans="5:5" ht="11.25" customHeight="1" x14ac:dyDescent="0.25">
      <c r="E611" s="154"/>
    </row>
    <row r="612" spans="5:5" ht="11.25" customHeight="1" x14ac:dyDescent="0.25">
      <c r="E612" s="154"/>
    </row>
    <row r="613" spans="5:5" ht="11.25" customHeight="1" x14ac:dyDescent="0.25">
      <c r="E613" s="154"/>
    </row>
    <row r="614" spans="5:5" ht="11.25" customHeight="1" x14ac:dyDescent="0.25">
      <c r="E614" s="154"/>
    </row>
    <row r="615" spans="5:5" ht="11.25" customHeight="1" x14ac:dyDescent="0.25">
      <c r="E615" s="154"/>
    </row>
    <row r="616" spans="5:5" ht="11.25" customHeight="1" x14ac:dyDescent="0.25">
      <c r="E616" s="154"/>
    </row>
    <row r="617" spans="5:5" ht="11.25" customHeight="1" x14ac:dyDescent="0.25">
      <c r="E617" s="154"/>
    </row>
    <row r="618" spans="5:5" ht="11.25" customHeight="1" x14ac:dyDescent="0.25">
      <c r="E618" s="154"/>
    </row>
    <row r="619" spans="5:5" ht="11.25" customHeight="1" x14ac:dyDescent="0.25">
      <c r="E619" s="154"/>
    </row>
    <row r="620" spans="5:5" ht="11.25" customHeight="1" x14ac:dyDescent="0.25">
      <c r="E620" s="154"/>
    </row>
    <row r="621" spans="5:5" ht="11.25" customHeight="1" x14ac:dyDescent="0.25">
      <c r="E621" s="154"/>
    </row>
    <row r="622" spans="5:5" ht="11.25" customHeight="1" x14ac:dyDescent="0.25">
      <c r="E622" s="154"/>
    </row>
    <row r="623" spans="5:5" ht="11.25" customHeight="1" x14ac:dyDescent="0.25">
      <c r="E623" s="154"/>
    </row>
    <row r="624" spans="5:5" ht="11.25" customHeight="1" x14ac:dyDescent="0.25">
      <c r="E624" s="154"/>
    </row>
    <row r="625" spans="5:5" ht="11.25" customHeight="1" x14ac:dyDescent="0.25">
      <c r="E625" s="154"/>
    </row>
    <row r="626" spans="5:5" ht="11.25" customHeight="1" x14ac:dyDescent="0.25">
      <c r="E626" s="154"/>
    </row>
    <row r="627" spans="5:5" ht="11.25" customHeight="1" x14ac:dyDescent="0.25">
      <c r="E627" s="154"/>
    </row>
    <row r="628" spans="5:5" ht="11.25" customHeight="1" x14ac:dyDescent="0.25">
      <c r="E628" s="154"/>
    </row>
    <row r="629" spans="5:5" ht="11.25" customHeight="1" x14ac:dyDescent="0.25">
      <c r="E629" s="154"/>
    </row>
    <row r="630" spans="5:5" ht="11.25" customHeight="1" x14ac:dyDescent="0.25">
      <c r="E630" s="154"/>
    </row>
    <row r="631" spans="5:5" ht="11.25" customHeight="1" x14ac:dyDescent="0.25">
      <c r="E631" s="154"/>
    </row>
    <row r="632" spans="5:5" ht="11.25" customHeight="1" x14ac:dyDescent="0.25">
      <c r="E632" s="154"/>
    </row>
    <row r="633" spans="5:5" ht="11.25" customHeight="1" x14ac:dyDescent="0.25">
      <c r="E633" s="154"/>
    </row>
    <row r="634" spans="5:5" ht="11.25" customHeight="1" x14ac:dyDescent="0.25">
      <c r="E634" s="154"/>
    </row>
    <row r="635" spans="5:5" ht="11.25" customHeight="1" x14ac:dyDescent="0.25">
      <c r="E635" s="154"/>
    </row>
    <row r="636" spans="5:5" ht="11.25" customHeight="1" x14ac:dyDescent="0.25">
      <c r="E636" s="154"/>
    </row>
    <row r="637" spans="5:5" ht="11.25" customHeight="1" x14ac:dyDescent="0.25">
      <c r="E637" s="154"/>
    </row>
    <row r="638" spans="5:5" ht="11.25" customHeight="1" x14ac:dyDescent="0.25">
      <c r="E638" s="154"/>
    </row>
    <row r="639" spans="5:5" ht="11.25" customHeight="1" x14ac:dyDescent="0.25">
      <c r="E639" s="154"/>
    </row>
    <row r="640" spans="5:5" ht="11.25" customHeight="1" x14ac:dyDescent="0.25">
      <c r="E640" s="154"/>
    </row>
    <row r="641" spans="5:5" ht="11.25" customHeight="1" x14ac:dyDescent="0.25">
      <c r="E641" s="154"/>
    </row>
    <row r="642" spans="5:5" ht="11.25" customHeight="1" x14ac:dyDescent="0.25">
      <c r="E642" s="154"/>
    </row>
    <row r="643" spans="5:5" ht="11.25" customHeight="1" x14ac:dyDescent="0.25">
      <c r="E643" s="154"/>
    </row>
    <row r="644" spans="5:5" ht="11.25" customHeight="1" x14ac:dyDescent="0.25">
      <c r="E644" s="154"/>
    </row>
    <row r="645" spans="5:5" ht="11.25" customHeight="1" x14ac:dyDescent="0.25">
      <c r="E645" s="154"/>
    </row>
    <row r="646" spans="5:5" ht="11.25" customHeight="1" x14ac:dyDescent="0.25">
      <c r="E646" s="154"/>
    </row>
    <row r="647" spans="5:5" ht="11.25" customHeight="1" x14ac:dyDescent="0.25">
      <c r="E647" s="154"/>
    </row>
    <row r="648" spans="5:5" ht="11.25" customHeight="1" x14ac:dyDescent="0.25">
      <c r="E648" s="154"/>
    </row>
    <row r="649" spans="5:5" ht="11.25" customHeight="1" x14ac:dyDescent="0.25">
      <c r="E649" s="154"/>
    </row>
    <row r="650" spans="5:5" ht="11.25" customHeight="1" x14ac:dyDescent="0.25">
      <c r="E650" s="154"/>
    </row>
    <row r="651" spans="5:5" ht="11.25" customHeight="1" x14ac:dyDescent="0.25">
      <c r="E651" s="154"/>
    </row>
    <row r="652" spans="5:5" ht="11.25" customHeight="1" x14ac:dyDescent="0.25">
      <c r="E652" s="154"/>
    </row>
    <row r="653" spans="5:5" ht="11.25" customHeight="1" x14ac:dyDescent="0.25">
      <c r="E653" s="154"/>
    </row>
    <row r="654" spans="5:5" ht="11.25" customHeight="1" x14ac:dyDescent="0.25">
      <c r="E654" s="154"/>
    </row>
    <row r="655" spans="5:5" ht="11.25" customHeight="1" x14ac:dyDescent="0.25">
      <c r="E655" s="154"/>
    </row>
    <row r="656" spans="5:5" ht="11.25" customHeight="1" x14ac:dyDescent="0.25">
      <c r="E656" s="154"/>
    </row>
    <row r="657" spans="5:5" ht="11.25" customHeight="1" x14ac:dyDescent="0.25">
      <c r="E657" s="154"/>
    </row>
    <row r="658" spans="5:5" ht="11.25" customHeight="1" x14ac:dyDescent="0.25">
      <c r="E658" s="154"/>
    </row>
    <row r="659" spans="5:5" ht="11.25" customHeight="1" x14ac:dyDescent="0.25">
      <c r="E659" s="154"/>
    </row>
    <row r="660" spans="5:5" ht="11.25" customHeight="1" x14ac:dyDescent="0.25">
      <c r="E660" s="154"/>
    </row>
    <row r="661" spans="5:5" ht="11.25" customHeight="1" x14ac:dyDescent="0.25">
      <c r="E661" s="154"/>
    </row>
    <row r="662" spans="5:5" ht="11.25" customHeight="1" x14ac:dyDescent="0.25">
      <c r="E662" s="154"/>
    </row>
    <row r="663" spans="5:5" ht="11.25" customHeight="1" x14ac:dyDescent="0.25">
      <c r="E663" s="154"/>
    </row>
    <row r="664" spans="5:5" ht="11.25" customHeight="1" x14ac:dyDescent="0.25">
      <c r="E664" s="154"/>
    </row>
    <row r="665" spans="5:5" ht="11.25" customHeight="1" x14ac:dyDescent="0.25">
      <c r="E665" s="154"/>
    </row>
    <row r="666" spans="5:5" ht="11.25" customHeight="1" x14ac:dyDescent="0.25">
      <c r="E666" s="154"/>
    </row>
    <row r="667" spans="5:5" ht="11.25" customHeight="1" x14ac:dyDescent="0.25">
      <c r="E667" s="154"/>
    </row>
    <row r="668" spans="5:5" ht="11.25" customHeight="1" x14ac:dyDescent="0.25">
      <c r="E668" s="154"/>
    </row>
    <row r="669" spans="5:5" ht="11.25" customHeight="1" x14ac:dyDescent="0.25">
      <c r="E669" s="154"/>
    </row>
    <row r="670" spans="5:5" ht="11.25" customHeight="1" x14ac:dyDescent="0.25">
      <c r="E670" s="154"/>
    </row>
    <row r="671" spans="5:5" ht="11.25" customHeight="1" x14ac:dyDescent="0.25">
      <c r="E671" s="154"/>
    </row>
    <row r="672" spans="5:5" ht="11.25" customHeight="1" x14ac:dyDescent="0.25">
      <c r="E672" s="154"/>
    </row>
    <row r="673" spans="5:5" ht="11.25" customHeight="1" x14ac:dyDescent="0.25">
      <c r="E673" s="154"/>
    </row>
    <row r="674" spans="5:5" ht="11.25" customHeight="1" x14ac:dyDescent="0.25">
      <c r="E674" s="154"/>
    </row>
    <row r="675" spans="5:5" ht="11.25" customHeight="1" x14ac:dyDescent="0.25">
      <c r="E675" s="154"/>
    </row>
    <row r="676" spans="5:5" ht="11.25" customHeight="1" x14ac:dyDescent="0.25">
      <c r="E676" s="154"/>
    </row>
    <row r="677" spans="5:5" ht="11.25" customHeight="1" x14ac:dyDescent="0.25">
      <c r="E677" s="154"/>
    </row>
    <row r="678" spans="5:5" ht="11.25" customHeight="1" x14ac:dyDescent="0.25">
      <c r="E678" s="154"/>
    </row>
    <row r="679" spans="5:5" ht="11.25" customHeight="1" x14ac:dyDescent="0.25">
      <c r="E679" s="154"/>
    </row>
    <row r="680" spans="5:5" ht="11.25" customHeight="1" x14ac:dyDescent="0.25">
      <c r="E680" s="154"/>
    </row>
    <row r="681" spans="5:5" ht="11.25" customHeight="1" x14ac:dyDescent="0.25">
      <c r="E681" s="154"/>
    </row>
    <row r="682" spans="5:5" ht="11.25" customHeight="1" x14ac:dyDescent="0.25">
      <c r="E682" s="154"/>
    </row>
    <row r="683" spans="5:5" ht="11.25" customHeight="1" x14ac:dyDescent="0.25">
      <c r="E683" s="154"/>
    </row>
    <row r="684" spans="5:5" ht="11.25" customHeight="1" x14ac:dyDescent="0.25">
      <c r="E684" s="154"/>
    </row>
    <row r="685" spans="5:5" ht="11.25" customHeight="1" x14ac:dyDescent="0.25">
      <c r="E685" s="154"/>
    </row>
    <row r="686" spans="5:5" ht="11.25" customHeight="1" x14ac:dyDescent="0.25">
      <c r="E686" s="154"/>
    </row>
    <row r="687" spans="5:5" ht="11.25" customHeight="1" x14ac:dyDescent="0.25">
      <c r="E687" s="154"/>
    </row>
    <row r="688" spans="5:5" ht="11.25" customHeight="1" x14ac:dyDescent="0.25">
      <c r="E688" s="154"/>
    </row>
    <row r="689" spans="5:5" ht="11.25" customHeight="1" x14ac:dyDescent="0.25">
      <c r="E689" s="154"/>
    </row>
    <row r="690" spans="5:5" ht="11.25" customHeight="1" x14ac:dyDescent="0.25">
      <c r="E690" s="154"/>
    </row>
    <row r="691" spans="5:5" ht="11.25" customHeight="1" x14ac:dyDescent="0.25">
      <c r="E691" s="154"/>
    </row>
    <row r="692" spans="5:5" ht="11.25" customHeight="1" x14ac:dyDescent="0.25">
      <c r="E692" s="154"/>
    </row>
    <row r="693" spans="5:5" ht="11.25" customHeight="1" x14ac:dyDescent="0.25">
      <c r="E693" s="154"/>
    </row>
    <row r="694" spans="5:5" ht="11.25" customHeight="1" x14ac:dyDescent="0.25">
      <c r="E694" s="154"/>
    </row>
    <row r="695" spans="5:5" ht="11.25" customHeight="1" x14ac:dyDescent="0.25">
      <c r="E695" s="154"/>
    </row>
    <row r="696" spans="5:5" ht="11.25" customHeight="1" x14ac:dyDescent="0.25">
      <c r="E696" s="154"/>
    </row>
    <row r="697" spans="5:5" ht="11.25" customHeight="1" x14ac:dyDescent="0.25">
      <c r="E697" s="154"/>
    </row>
    <row r="698" spans="5:5" ht="11.25" customHeight="1" x14ac:dyDescent="0.25">
      <c r="E698" s="154"/>
    </row>
    <row r="699" spans="5:5" ht="11.25" customHeight="1" x14ac:dyDescent="0.25">
      <c r="E699" s="154"/>
    </row>
    <row r="700" spans="5:5" ht="11.25" customHeight="1" x14ac:dyDescent="0.25">
      <c r="E700" s="154"/>
    </row>
    <row r="701" spans="5:5" ht="11.25" customHeight="1" x14ac:dyDescent="0.25">
      <c r="E701" s="154"/>
    </row>
    <row r="702" spans="5:5" ht="11.25" customHeight="1" x14ac:dyDescent="0.25">
      <c r="E702" s="154"/>
    </row>
    <row r="703" spans="5:5" ht="11.25" customHeight="1" x14ac:dyDescent="0.25">
      <c r="E703" s="154"/>
    </row>
    <row r="704" spans="5:5" ht="11.25" customHeight="1" x14ac:dyDescent="0.25">
      <c r="E704" s="154"/>
    </row>
    <row r="705" spans="5:5" ht="11.25" customHeight="1" x14ac:dyDescent="0.25">
      <c r="E705" s="154"/>
    </row>
    <row r="706" spans="5:5" ht="11.25" customHeight="1" x14ac:dyDescent="0.25">
      <c r="E706" s="154"/>
    </row>
    <row r="707" spans="5:5" ht="11.25" customHeight="1" x14ac:dyDescent="0.25">
      <c r="E707" s="154"/>
    </row>
    <row r="708" spans="5:5" ht="11.25" customHeight="1" x14ac:dyDescent="0.25">
      <c r="E708" s="154"/>
    </row>
    <row r="709" spans="5:5" ht="11.25" customHeight="1" x14ac:dyDescent="0.25">
      <c r="E709" s="154"/>
    </row>
    <row r="710" spans="5:5" ht="11.25" customHeight="1" x14ac:dyDescent="0.25">
      <c r="E710" s="154"/>
    </row>
    <row r="711" spans="5:5" ht="11.25" customHeight="1" x14ac:dyDescent="0.25">
      <c r="E711" s="154"/>
    </row>
    <row r="712" spans="5:5" ht="11.25" customHeight="1" x14ac:dyDescent="0.25">
      <c r="E712" s="154"/>
    </row>
    <row r="713" spans="5:5" ht="11.25" customHeight="1" x14ac:dyDescent="0.25">
      <c r="E713" s="154"/>
    </row>
    <row r="714" spans="5:5" ht="11.25" customHeight="1" x14ac:dyDescent="0.25">
      <c r="E714" s="154"/>
    </row>
    <row r="715" spans="5:5" ht="11.25" customHeight="1" x14ac:dyDescent="0.25">
      <c r="E715" s="154"/>
    </row>
    <row r="716" spans="5:5" ht="11.25" customHeight="1" x14ac:dyDescent="0.25">
      <c r="E716" s="154"/>
    </row>
    <row r="717" spans="5:5" ht="11.25" customHeight="1" x14ac:dyDescent="0.25">
      <c r="E717" s="154"/>
    </row>
    <row r="718" spans="5:5" ht="11.25" customHeight="1" x14ac:dyDescent="0.25">
      <c r="E718" s="154"/>
    </row>
    <row r="719" spans="5:5" ht="11.25" customHeight="1" x14ac:dyDescent="0.25">
      <c r="E719" s="154"/>
    </row>
    <row r="720" spans="5:5" ht="11.25" customHeight="1" x14ac:dyDescent="0.25">
      <c r="E720" s="154"/>
    </row>
    <row r="721" spans="5:5" ht="11.25" customHeight="1" x14ac:dyDescent="0.25">
      <c r="E721" s="154"/>
    </row>
    <row r="722" spans="5:5" ht="11.25" customHeight="1" x14ac:dyDescent="0.25">
      <c r="E722" s="154"/>
    </row>
    <row r="723" spans="5:5" ht="11.25" customHeight="1" x14ac:dyDescent="0.25">
      <c r="E723" s="154"/>
    </row>
    <row r="724" spans="5:5" ht="11.25" customHeight="1" x14ac:dyDescent="0.25">
      <c r="E724" s="154"/>
    </row>
    <row r="725" spans="5:5" ht="11.25" customHeight="1" x14ac:dyDescent="0.25">
      <c r="E725" s="154"/>
    </row>
    <row r="726" spans="5:5" ht="11.25" customHeight="1" x14ac:dyDescent="0.25">
      <c r="E726" s="154"/>
    </row>
    <row r="727" spans="5:5" ht="11.25" customHeight="1" x14ac:dyDescent="0.25">
      <c r="E727" s="154"/>
    </row>
    <row r="728" spans="5:5" ht="11.25" customHeight="1" x14ac:dyDescent="0.25">
      <c r="E728" s="154"/>
    </row>
    <row r="729" spans="5:5" ht="11.25" customHeight="1" x14ac:dyDescent="0.25">
      <c r="E729" s="154"/>
    </row>
    <row r="730" spans="5:5" ht="11.25" customHeight="1" x14ac:dyDescent="0.25">
      <c r="E730" s="154"/>
    </row>
    <row r="731" spans="5:5" ht="11.25" customHeight="1" x14ac:dyDescent="0.25">
      <c r="E731" s="154"/>
    </row>
    <row r="732" spans="5:5" ht="11.25" customHeight="1" x14ac:dyDescent="0.25">
      <c r="E732" s="154"/>
    </row>
    <row r="733" spans="5:5" ht="11.25" customHeight="1" x14ac:dyDescent="0.25">
      <c r="E733" s="154"/>
    </row>
    <row r="734" spans="5:5" ht="11.25" customHeight="1" x14ac:dyDescent="0.25">
      <c r="E734" s="154"/>
    </row>
    <row r="735" spans="5:5" ht="11.25" customHeight="1" x14ac:dyDescent="0.25">
      <c r="E735" s="154"/>
    </row>
    <row r="736" spans="5:5" ht="11.25" customHeight="1" x14ac:dyDescent="0.25">
      <c r="E736" s="154"/>
    </row>
    <row r="737" spans="5:5" ht="11.25" customHeight="1" x14ac:dyDescent="0.25">
      <c r="E737" s="154"/>
    </row>
    <row r="738" spans="5:5" ht="11.25" customHeight="1" x14ac:dyDescent="0.25">
      <c r="E738" s="154"/>
    </row>
    <row r="739" spans="5:5" ht="11.25" customHeight="1" x14ac:dyDescent="0.25">
      <c r="E739" s="154"/>
    </row>
    <row r="740" spans="5:5" ht="11.25" customHeight="1" x14ac:dyDescent="0.25">
      <c r="E740" s="154"/>
    </row>
    <row r="741" spans="5:5" ht="11.25" customHeight="1" x14ac:dyDescent="0.25">
      <c r="E741" s="154"/>
    </row>
    <row r="742" spans="5:5" ht="11.25" customHeight="1" x14ac:dyDescent="0.25">
      <c r="E742" s="154"/>
    </row>
    <row r="743" spans="5:5" ht="11.25" customHeight="1" x14ac:dyDescent="0.25">
      <c r="E743" s="154"/>
    </row>
    <row r="744" spans="5:5" ht="11.25" customHeight="1" x14ac:dyDescent="0.25">
      <c r="E744" s="154"/>
    </row>
    <row r="745" spans="5:5" ht="11.25" customHeight="1" x14ac:dyDescent="0.25">
      <c r="E745" s="154"/>
    </row>
    <row r="746" spans="5:5" ht="11.25" customHeight="1" x14ac:dyDescent="0.25">
      <c r="E746" s="154"/>
    </row>
    <row r="747" spans="5:5" ht="11.25" customHeight="1" x14ac:dyDescent="0.25">
      <c r="E747" s="154"/>
    </row>
    <row r="748" spans="5:5" ht="11.25" customHeight="1" x14ac:dyDescent="0.25">
      <c r="E748" s="154"/>
    </row>
    <row r="749" spans="5:5" ht="11.25" customHeight="1" x14ac:dyDescent="0.25">
      <c r="E749" s="154"/>
    </row>
    <row r="750" spans="5:5" ht="11.25" customHeight="1" x14ac:dyDescent="0.25">
      <c r="E750" s="154"/>
    </row>
    <row r="751" spans="5:5" ht="11.25" customHeight="1" x14ac:dyDescent="0.25">
      <c r="E751" s="154"/>
    </row>
    <row r="752" spans="5:5" ht="11.25" customHeight="1" x14ac:dyDescent="0.25">
      <c r="E752" s="154"/>
    </row>
    <row r="753" spans="5:5" ht="11.25" customHeight="1" x14ac:dyDescent="0.25">
      <c r="E753" s="154"/>
    </row>
    <row r="754" spans="5:5" ht="11.25" customHeight="1" x14ac:dyDescent="0.25">
      <c r="E754" s="154"/>
    </row>
    <row r="755" spans="5:5" ht="11.25" customHeight="1" x14ac:dyDescent="0.25">
      <c r="E755" s="154"/>
    </row>
    <row r="756" spans="5:5" ht="11.25" customHeight="1" x14ac:dyDescent="0.25">
      <c r="E756" s="154"/>
    </row>
    <row r="757" spans="5:5" ht="11.25" customHeight="1" x14ac:dyDescent="0.25">
      <c r="E757" s="154"/>
    </row>
    <row r="758" spans="5:5" ht="11.25" customHeight="1" x14ac:dyDescent="0.25">
      <c r="E758" s="154"/>
    </row>
    <row r="759" spans="5:5" ht="11.25" customHeight="1" x14ac:dyDescent="0.25">
      <c r="E759" s="154"/>
    </row>
    <row r="760" spans="5:5" ht="11.25" customHeight="1" x14ac:dyDescent="0.25">
      <c r="E760" s="154"/>
    </row>
    <row r="761" spans="5:5" ht="11.25" customHeight="1" x14ac:dyDescent="0.25">
      <c r="E761" s="154"/>
    </row>
    <row r="762" spans="5:5" ht="11.25" customHeight="1" x14ac:dyDescent="0.25">
      <c r="E762" s="154"/>
    </row>
    <row r="763" spans="5:5" ht="11.25" customHeight="1" x14ac:dyDescent="0.25">
      <c r="E763" s="154"/>
    </row>
    <row r="764" spans="5:5" ht="11.25" customHeight="1" x14ac:dyDescent="0.25">
      <c r="E764" s="154"/>
    </row>
    <row r="765" spans="5:5" ht="11.25" customHeight="1" x14ac:dyDescent="0.25">
      <c r="E765" s="154"/>
    </row>
    <row r="766" spans="5:5" ht="11.25" customHeight="1" x14ac:dyDescent="0.25">
      <c r="E766" s="154"/>
    </row>
    <row r="767" spans="5:5" ht="11.25" customHeight="1" x14ac:dyDescent="0.25">
      <c r="E767" s="154"/>
    </row>
    <row r="768" spans="5:5" ht="11.25" customHeight="1" x14ac:dyDescent="0.25">
      <c r="E768" s="154"/>
    </row>
    <row r="769" spans="5:5" ht="11.25" customHeight="1" x14ac:dyDescent="0.25">
      <c r="E769" s="154"/>
    </row>
    <row r="770" spans="5:5" ht="11.25" customHeight="1" x14ac:dyDescent="0.25">
      <c r="E770" s="154"/>
    </row>
    <row r="771" spans="5:5" ht="11.25" customHeight="1" x14ac:dyDescent="0.25">
      <c r="E771" s="154"/>
    </row>
    <row r="772" spans="5:5" ht="11.25" customHeight="1" x14ac:dyDescent="0.25">
      <c r="E772" s="154"/>
    </row>
    <row r="773" spans="5:5" ht="11.25" customHeight="1" x14ac:dyDescent="0.25">
      <c r="E773" s="154"/>
    </row>
    <row r="774" spans="5:5" ht="11.25" customHeight="1" x14ac:dyDescent="0.25">
      <c r="E774" s="154"/>
    </row>
    <row r="775" spans="5:5" ht="11.25" customHeight="1" x14ac:dyDescent="0.25">
      <c r="E775" s="154"/>
    </row>
    <row r="776" spans="5:5" ht="11.25" customHeight="1" x14ac:dyDescent="0.25">
      <c r="E776" s="154"/>
    </row>
    <row r="777" spans="5:5" ht="11.25" customHeight="1" x14ac:dyDescent="0.25">
      <c r="E777" s="154"/>
    </row>
    <row r="778" spans="5:5" ht="11.25" customHeight="1" x14ac:dyDescent="0.25">
      <c r="E778" s="154"/>
    </row>
    <row r="779" spans="5:5" ht="11.25" customHeight="1" x14ac:dyDescent="0.25">
      <c r="E779" s="154"/>
    </row>
    <row r="780" spans="5:5" ht="11.25" customHeight="1" x14ac:dyDescent="0.25">
      <c r="E780" s="154"/>
    </row>
    <row r="781" spans="5:5" ht="11.25" customHeight="1" x14ac:dyDescent="0.25">
      <c r="E781" s="154"/>
    </row>
    <row r="782" spans="5:5" ht="11.25" customHeight="1" x14ac:dyDescent="0.25">
      <c r="E782" s="154"/>
    </row>
    <row r="783" spans="5:5" ht="11.25" customHeight="1" x14ac:dyDescent="0.25">
      <c r="E783" s="154"/>
    </row>
    <row r="784" spans="5:5" ht="11.25" customHeight="1" x14ac:dyDescent="0.25">
      <c r="E784" s="154"/>
    </row>
    <row r="785" spans="5:5" ht="11.25" customHeight="1" x14ac:dyDescent="0.25">
      <c r="E785" s="154"/>
    </row>
    <row r="786" spans="5:5" ht="11.25" customHeight="1" x14ac:dyDescent="0.25">
      <c r="E786" s="154"/>
    </row>
    <row r="787" spans="5:5" ht="11.25" customHeight="1" x14ac:dyDescent="0.25">
      <c r="E787" s="154"/>
    </row>
    <row r="788" spans="5:5" ht="11.25" customHeight="1" x14ac:dyDescent="0.25">
      <c r="E788" s="154"/>
    </row>
    <row r="789" spans="5:5" ht="11.25" customHeight="1" x14ac:dyDescent="0.25">
      <c r="E789" s="154"/>
    </row>
    <row r="790" spans="5:5" ht="11.25" customHeight="1" x14ac:dyDescent="0.25">
      <c r="E790" s="154"/>
    </row>
    <row r="791" spans="5:5" ht="11.25" customHeight="1" x14ac:dyDescent="0.25">
      <c r="E791" s="154"/>
    </row>
    <row r="792" spans="5:5" ht="11.25" customHeight="1" x14ac:dyDescent="0.25">
      <c r="E792" s="154"/>
    </row>
    <row r="793" spans="5:5" ht="11.25" customHeight="1" x14ac:dyDescent="0.25">
      <c r="E793" s="154"/>
    </row>
  </sheetData>
  <mergeCells count="13">
    <mergeCell ref="B82:C82"/>
    <mergeCell ref="B17:G17"/>
    <mergeCell ref="H37:I37"/>
    <mergeCell ref="H38:I38"/>
    <mergeCell ref="H39:I39"/>
    <mergeCell ref="H40:I40"/>
    <mergeCell ref="H41:I41"/>
    <mergeCell ref="E15:F15"/>
    <mergeCell ref="E9:F9"/>
    <mergeCell ref="E10:F10"/>
    <mergeCell ref="E11:F11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A60AA0-63E2-485F-AF11-D823251F4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C4AAD9-95EE-4A43-9FF3-3C1A08666F12}">
  <ds:schemaRefs>
    <ds:schemaRef ds:uri="http://purl.org/dc/elements/1.1/"/>
    <ds:schemaRef ds:uri="http://schemas.openxmlformats.org/package/2006/metadata/core-properties"/>
    <ds:schemaRef ds:uri="1030f0af-99cb-42f1-88fc-acec73331192"/>
    <ds:schemaRef ds:uri="http://purl.org/dc/dcmitype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purl.org/dc/terms/"/>
    <ds:schemaRef ds:uri="c5dbce2d-49dc-4afe-a5b0-d7fb7a90116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2253AFE-D0A7-421E-90BC-69F1D4F501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Zapallo Italiano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2023-05-03T15:01:36Z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